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codeName="Questa_cartella_di_lavoro" defaultThemeVersion="124226"/>
  <mc:AlternateContent xmlns:mc="http://schemas.openxmlformats.org/markup-compatibility/2006">
    <mc:Choice Requires="x15">
      <x15ac:absPath xmlns:x15ac="http://schemas.microsoft.com/office/spreadsheetml/2010/11/ac" url="C:\Users\giovanna.carboni\Desktop\"/>
    </mc:Choice>
  </mc:AlternateContent>
  <xr:revisionPtr revIDLastSave="0" documentId="8_{14C5BD01-2360-4931-A8E4-BC5B3B8A5A65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Foglio1" sheetId="1" r:id="rId1"/>
    <sheet name="Foglio2" sheetId="2" r:id="rId2"/>
    <sheet name="Foglio3" sheetId="3" r:id="rId3"/>
    <sheet name="Foglio4" sheetId="4" r:id="rId4"/>
    <sheet name="Foglio5" sheetId="5" r:id="rId5"/>
    <sheet name="Foglio6" sheetId="6" r:id="rId6"/>
  </sheets>
  <definedNames>
    <definedName name="_xlnm.Print_Area" localSheetId="1">Foglio2!$A$1:$O$60</definedName>
    <definedName name="_xlnm.Print_Area" localSheetId="4">Foglio5!$A$1:$O$32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0" i="2" l="1"/>
  <c r="I29" i="2"/>
  <c r="I28" i="2"/>
  <c r="G30" i="2"/>
  <c r="G29" i="2"/>
  <c r="G28" i="2"/>
  <c r="I24" i="2"/>
  <c r="I23" i="2"/>
  <c r="I22" i="2"/>
  <c r="I21" i="2"/>
  <c r="I20" i="2"/>
  <c r="G24" i="2"/>
  <c r="G23" i="2"/>
  <c r="G22" i="2"/>
  <c r="G21" i="2"/>
  <c r="G20" i="2"/>
  <c r="I16" i="2"/>
  <c r="I15" i="2"/>
  <c r="I14" i="2"/>
  <c r="I13" i="2"/>
  <c r="I12" i="2"/>
  <c r="I11" i="2"/>
  <c r="I10" i="2"/>
  <c r="I9" i="2"/>
  <c r="I8" i="2"/>
  <c r="G16" i="2"/>
  <c r="G15" i="2"/>
  <c r="G14" i="2"/>
  <c r="G13" i="2"/>
  <c r="G12" i="2"/>
  <c r="G11" i="2"/>
  <c r="G10" i="2"/>
  <c r="G9" i="2"/>
  <c r="G8" i="2"/>
  <c r="I7" i="2"/>
  <c r="G7" i="2"/>
  <c r="I39" i="2"/>
  <c r="I38" i="2"/>
  <c r="I37" i="2"/>
  <c r="G39" i="2"/>
  <c r="G38" i="2"/>
  <c r="G37" i="2"/>
  <c r="I3" i="2"/>
  <c r="G3" i="2"/>
  <c r="I47" i="2"/>
  <c r="I46" i="2"/>
  <c r="I45" i="2"/>
  <c r="I44" i="2"/>
  <c r="I43" i="2"/>
  <c r="I42" i="2"/>
  <c r="I41" i="2"/>
  <c r="I40" i="2"/>
  <c r="I36" i="2"/>
  <c r="G36" i="2"/>
  <c r="I35" i="2"/>
  <c r="I34" i="2"/>
  <c r="I33" i="2"/>
  <c r="G47" i="2"/>
  <c r="G46" i="2"/>
  <c r="G45" i="2"/>
  <c r="G44" i="2"/>
  <c r="G43" i="2"/>
  <c r="G42" i="2"/>
  <c r="G41" i="2"/>
  <c r="G40" i="2"/>
  <c r="G35" i="2"/>
  <c r="G34" i="2"/>
  <c r="G33" i="2"/>
  <c r="I26" i="2"/>
  <c r="I49" i="2"/>
  <c r="G26" i="2"/>
  <c r="G49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Aldo Petrelli</author>
  </authors>
  <commentList>
    <comment ref="E4" authorId="0" shapeId="0" xr:uid="{00000000-0006-0000-0300-000001000000}">
      <text>
        <r>
          <rPr>
            <b/>
            <sz val="12"/>
            <color indexed="12"/>
            <rFont val="Tahoma"/>
            <family val="2"/>
          </rPr>
          <t>petrelli.aldo@tin.it</t>
        </r>
        <r>
          <rPr>
            <b/>
            <i/>
            <sz val="12"/>
            <color indexed="12"/>
            <rFont val="Tahoma"/>
            <family val="2"/>
          </rPr>
          <t xml:space="preserve">
</t>
        </r>
        <r>
          <rPr>
            <b/>
            <sz val="16"/>
            <color indexed="12"/>
            <rFont val="Tahoma"/>
            <family val="2"/>
          </rPr>
          <t>SONO MODIFICABILI SOLO
LE CELLE COLORATE DI GIALLO</t>
        </r>
        <r>
          <rPr>
            <b/>
            <sz val="8"/>
            <color indexed="81"/>
            <rFont val="Tahoma"/>
            <family val="2"/>
          </rPr>
          <t xml:space="preserve">
</t>
        </r>
        <r>
          <rPr>
            <i/>
            <sz val="14"/>
            <color indexed="10"/>
            <rFont val="Comic Sans MS"/>
            <family val="4"/>
          </rPr>
          <t xml:space="preserve">Inserire solo il </t>
        </r>
        <r>
          <rPr>
            <i/>
            <sz val="14"/>
            <color indexed="12"/>
            <rFont val="Comic Sans MS"/>
            <family val="4"/>
          </rPr>
          <t xml:space="preserve">nome della località </t>
        </r>
        <r>
          <rPr>
            <i/>
            <sz val="14"/>
            <color indexed="10"/>
            <rFont val="Comic Sans MS"/>
            <family val="4"/>
          </rPr>
          <t xml:space="preserve">e la </t>
        </r>
        <r>
          <rPr>
            <i/>
            <sz val="14"/>
            <color indexed="12"/>
            <rFont val="Comic Sans MS"/>
            <family val="4"/>
          </rPr>
          <t xml:space="preserve">distanza chilometrica </t>
        </r>
        <r>
          <rPr>
            <i/>
            <sz val="14"/>
            <color indexed="10"/>
            <rFont val="Comic Sans MS"/>
            <family val="4"/>
          </rPr>
          <t xml:space="preserve">(percorso di andata e ritorno), </t>
        </r>
        <r>
          <rPr>
            <i/>
            <sz val="14"/>
            <color indexed="12"/>
            <rFont val="Comic Sans MS"/>
            <family val="4"/>
          </rPr>
          <t xml:space="preserve">il calcolo della trasferta </t>
        </r>
        <r>
          <rPr>
            <i/>
            <sz val="14"/>
            <color indexed="10"/>
            <rFont val="Comic Sans MS"/>
            <family val="4"/>
          </rPr>
          <t xml:space="preserve">(per le tre tipologie) </t>
        </r>
        <r>
          <rPr>
            <i/>
            <sz val="14"/>
            <color indexed="12"/>
            <rFont val="Comic Sans MS"/>
            <family val="4"/>
          </rPr>
          <t xml:space="preserve">
avviene in automatico.</t>
        </r>
      </text>
    </comment>
    <comment ref="F4" authorId="0" shapeId="0" xr:uid="{00000000-0006-0000-0300-000002000000}">
      <text>
        <r>
          <rPr>
            <b/>
            <sz val="12"/>
            <color indexed="12"/>
            <rFont val="Tahoma"/>
            <family val="2"/>
          </rPr>
          <t>petrelli.aldo@tin.it</t>
        </r>
        <r>
          <rPr>
            <b/>
            <i/>
            <sz val="12"/>
            <color indexed="12"/>
            <rFont val="Tahoma"/>
            <family val="2"/>
          </rPr>
          <t xml:space="preserve">
</t>
        </r>
        <r>
          <rPr>
            <b/>
            <sz val="16"/>
            <color indexed="12"/>
            <rFont val="Tahoma"/>
            <family val="2"/>
          </rPr>
          <t>SONO MODIFICABILI SOLO
LE CELLE COLORATE DI GIALLO</t>
        </r>
        <r>
          <rPr>
            <b/>
            <sz val="8"/>
            <color indexed="81"/>
            <rFont val="Tahoma"/>
            <family val="2"/>
          </rPr>
          <t xml:space="preserve">
</t>
        </r>
        <r>
          <rPr>
            <i/>
            <sz val="14"/>
            <color indexed="10"/>
            <rFont val="Comic Sans MS"/>
            <family val="4"/>
          </rPr>
          <t xml:space="preserve">Inserire solo il </t>
        </r>
        <r>
          <rPr>
            <i/>
            <sz val="14"/>
            <color indexed="12"/>
            <rFont val="Comic Sans MS"/>
            <family val="4"/>
          </rPr>
          <t xml:space="preserve">nome della località </t>
        </r>
        <r>
          <rPr>
            <i/>
            <sz val="14"/>
            <color indexed="10"/>
            <rFont val="Comic Sans MS"/>
            <family val="4"/>
          </rPr>
          <t xml:space="preserve">e la </t>
        </r>
        <r>
          <rPr>
            <i/>
            <sz val="14"/>
            <color indexed="12"/>
            <rFont val="Comic Sans MS"/>
            <family val="4"/>
          </rPr>
          <t xml:space="preserve">distanza chilometrica </t>
        </r>
        <r>
          <rPr>
            <i/>
            <sz val="14"/>
            <color indexed="10"/>
            <rFont val="Comic Sans MS"/>
            <family val="4"/>
          </rPr>
          <t xml:space="preserve">(percorso di andata e ritorno), </t>
        </r>
        <r>
          <rPr>
            <i/>
            <sz val="14"/>
            <color indexed="12"/>
            <rFont val="Comic Sans MS"/>
            <family val="4"/>
          </rPr>
          <t xml:space="preserve">il calcolo della trasferta </t>
        </r>
        <r>
          <rPr>
            <i/>
            <sz val="14"/>
            <color indexed="10"/>
            <rFont val="Comic Sans MS"/>
            <family val="4"/>
          </rPr>
          <t xml:space="preserve">(per le tre tipologie) </t>
        </r>
        <r>
          <rPr>
            <i/>
            <sz val="14"/>
            <color indexed="12"/>
            <rFont val="Comic Sans MS"/>
            <family val="4"/>
          </rPr>
          <t xml:space="preserve">
avviene in automatico.</t>
        </r>
      </text>
    </comment>
    <comment ref="I4" authorId="0" shapeId="0" xr:uid="{00000000-0006-0000-0300-000003000000}">
      <text>
        <r>
          <rPr>
            <b/>
            <sz val="12"/>
            <color indexed="12"/>
            <rFont val="Tahoma"/>
            <family val="2"/>
          </rPr>
          <t>petrelli.aldo@tin.it</t>
        </r>
        <r>
          <rPr>
            <b/>
            <i/>
            <sz val="12"/>
            <color indexed="12"/>
            <rFont val="Tahoma"/>
            <family val="2"/>
          </rPr>
          <t xml:space="preserve">
</t>
        </r>
        <r>
          <rPr>
            <b/>
            <sz val="16"/>
            <color indexed="12"/>
            <rFont val="Tahoma"/>
            <family val="2"/>
          </rPr>
          <t>SONO MODIFICABILI SOLO
LE CELLE COLORATE DI GIALLO</t>
        </r>
        <r>
          <rPr>
            <b/>
            <sz val="8"/>
            <color indexed="81"/>
            <rFont val="Tahoma"/>
            <family val="2"/>
          </rPr>
          <t xml:space="preserve">
</t>
        </r>
        <r>
          <rPr>
            <i/>
            <sz val="14"/>
            <color indexed="10"/>
            <rFont val="Comic Sans MS"/>
            <family val="4"/>
          </rPr>
          <t xml:space="preserve">Inserire solo il </t>
        </r>
        <r>
          <rPr>
            <i/>
            <sz val="14"/>
            <color indexed="12"/>
            <rFont val="Comic Sans MS"/>
            <family val="4"/>
          </rPr>
          <t xml:space="preserve">nome della località </t>
        </r>
        <r>
          <rPr>
            <i/>
            <sz val="14"/>
            <color indexed="10"/>
            <rFont val="Comic Sans MS"/>
            <family val="4"/>
          </rPr>
          <t xml:space="preserve">e la </t>
        </r>
        <r>
          <rPr>
            <i/>
            <sz val="14"/>
            <color indexed="12"/>
            <rFont val="Comic Sans MS"/>
            <family val="4"/>
          </rPr>
          <t xml:space="preserve">distanza chilometrica </t>
        </r>
        <r>
          <rPr>
            <i/>
            <sz val="14"/>
            <color indexed="10"/>
            <rFont val="Comic Sans MS"/>
            <family val="4"/>
          </rPr>
          <t xml:space="preserve">(percorso di andata e ritorno), </t>
        </r>
        <r>
          <rPr>
            <i/>
            <sz val="14"/>
            <color indexed="12"/>
            <rFont val="Comic Sans MS"/>
            <family val="4"/>
          </rPr>
          <t xml:space="preserve">il calcolo della trasferta </t>
        </r>
        <r>
          <rPr>
            <i/>
            <sz val="14"/>
            <color indexed="10"/>
            <rFont val="Comic Sans MS"/>
            <family val="4"/>
          </rPr>
          <t xml:space="preserve">(per le tre tipologie) </t>
        </r>
        <r>
          <rPr>
            <i/>
            <sz val="14"/>
            <color indexed="12"/>
            <rFont val="Comic Sans MS"/>
            <family val="4"/>
          </rPr>
          <t xml:space="preserve">
avviene in automatico.</t>
        </r>
      </text>
    </comment>
  </commentList>
</comments>
</file>

<file path=xl/sharedStrings.xml><?xml version="1.0" encoding="utf-8"?>
<sst xmlns="http://schemas.openxmlformats.org/spreadsheetml/2006/main" count="2407" uniqueCount="1260">
  <si>
    <t xml:space="preserve">COSTI SERVIZI UNEP </t>
  </si>
  <si>
    <t>❶ Inserire il numero dei destinatari dell'atto</t>
  </si>
  <si>
    <t>Vie di Sassari</t>
  </si>
  <si>
    <r>
      <t xml:space="preserve">DIRITTI* </t>
    </r>
    <r>
      <rPr>
        <b/>
        <sz val="11"/>
        <color theme="1"/>
        <rFont val="Calibri"/>
        <family val="2"/>
      </rPr>
      <t>①</t>
    </r>
  </si>
  <si>
    <r>
      <t xml:space="preserve">TRASFERTE* </t>
    </r>
    <r>
      <rPr>
        <b/>
        <sz val="11"/>
        <color theme="1"/>
        <rFont val="Calibri"/>
        <family val="2"/>
      </rPr>
      <t>②</t>
    </r>
  </si>
  <si>
    <t>1°</t>
  </si>
  <si>
    <t>2°</t>
  </si>
  <si>
    <t>3°</t>
  </si>
  <si>
    <t>4°</t>
  </si>
  <si>
    <t>5°</t>
  </si>
  <si>
    <t>6°</t>
  </si>
  <si>
    <t>7°</t>
  </si>
  <si>
    <t>8°</t>
  </si>
  <si>
    <t>9°</t>
  </si>
  <si>
    <t>10°</t>
  </si>
  <si>
    <t xml:space="preserve">❸ Inserire il nome del Comune desiderato o la fascia km corrispondente - Per conoscere la fascia km clicca sul pulsante apposito - </t>
  </si>
  <si>
    <t>10% TOT. TRASFERTE</t>
  </si>
  <si>
    <t>LEGENDA</t>
  </si>
  <si>
    <t>SPECIFICA NORMALE</t>
  </si>
  <si>
    <t>SPECIFICA  URGENTE</t>
  </si>
  <si>
    <t xml:space="preserve">SPECIFICA NOTIFICHE </t>
  </si>
  <si>
    <t>❷ Inserire la fascia km corrispondente alle vie che interessano  - Per conoscere la fascia km clicca sul pulsante apposito -</t>
  </si>
  <si>
    <t>STRADARIO SASSARI</t>
  </si>
  <si>
    <t>SP</t>
  </si>
  <si>
    <t>004 (SCALA ERRE- CANAGLIA)</t>
  </si>
  <si>
    <t>004 PALMADULA</t>
  </si>
  <si>
    <t>015/M (SASSARI - ITTIRI)</t>
  </si>
  <si>
    <t xml:space="preserve">018 (SASSARI - ARGENTIERA) </t>
  </si>
  <si>
    <t>019 (OLMEDO-RUDAS)</t>
  </si>
  <si>
    <t xml:space="preserve">SP  </t>
  </si>
  <si>
    <t>025 (SAN GIACOMO-SORSO)</t>
  </si>
  <si>
    <t>025 (SORSO - LI PIDRIAZZI)</t>
  </si>
  <si>
    <t>034 (PORTO TORRES-STINTINO-LA PELOSA)</t>
  </si>
  <si>
    <t>042 (DUE MARI DEI)</t>
  </si>
  <si>
    <t>046 (LA CORTE-SCALA ERRE)</t>
  </si>
  <si>
    <t>056 (BANCALI-ABBACURRENTE)</t>
  </si>
  <si>
    <t>057 (PORTO TORRES- FIUME SANTO - PALMADULA)</t>
  </si>
  <si>
    <t>065 (LA GINESTRA - SELLA LARGA)</t>
  </si>
  <si>
    <t>065 (SELLA LARGA - BARATZ)</t>
  </si>
  <si>
    <t>069 (BARATZ-PALMADULA)</t>
  </si>
  <si>
    <t>093 (APPIU DELL') (LA CORTE)</t>
  </si>
  <si>
    <t>117 (PORTO FERRO)</t>
  </si>
  <si>
    <t>118 (BARATZ)</t>
  </si>
  <si>
    <t>SS</t>
  </si>
  <si>
    <t>127 (SASSARI-OSILO)</t>
  </si>
  <si>
    <t>127BIS (CANIGA )</t>
  </si>
  <si>
    <t>127BIS (MOLAFA')</t>
  </si>
  <si>
    <t>131 (CARLO FELICE - OTTAVA)</t>
  </si>
  <si>
    <t>131 (CARLO FELICE - S.GIOVANNI)</t>
  </si>
  <si>
    <t>132 (LA CRUCCA)</t>
  </si>
  <si>
    <t>200 (DELL'ANGLONA)</t>
  </si>
  <si>
    <t>291 (SASSARI FERTILIA)</t>
  </si>
  <si>
    <t>VIA</t>
  </si>
  <si>
    <t>ABBADU (DELL')</t>
  </si>
  <si>
    <t>SV</t>
  </si>
  <si>
    <t>ABBACURRENTE</t>
  </si>
  <si>
    <t>ABOZZI MICHELE</t>
  </si>
  <si>
    <t>ACCHETTAS</t>
  </si>
  <si>
    <t>ADDIS FILIPPO</t>
  </si>
  <si>
    <t>ADELASIA</t>
  </si>
  <si>
    <t>VLE</t>
  </si>
  <si>
    <t>ADUA</t>
  </si>
  <si>
    <t>AGLIADO'</t>
  </si>
  <si>
    <t>VIC</t>
  </si>
  <si>
    <t>AGNESA</t>
  </si>
  <si>
    <t>AGRIFOGLIO (DELL')</t>
  </si>
  <si>
    <t>AIMO MARCO ANTONIO GIUSTINO</t>
  </si>
  <si>
    <t>ALAGON LEONARDO</t>
  </si>
  <si>
    <t>ALBANI LUCIO</t>
  </si>
  <si>
    <t>ALFIERI VITTORIO</t>
  </si>
  <si>
    <t>ALGHERO</t>
  </si>
  <si>
    <t>ALIVESI  GIOVANNI</t>
  </si>
  <si>
    <t>TRV</t>
  </si>
  <si>
    <t>ALIVESI GIOVANNI</t>
  </si>
  <si>
    <t>ALIVIA GAVINO</t>
  </si>
  <si>
    <t>ALLORO (DELL')</t>
  </si>
  <si>
    <t>ALTARA EDINA</t>
  </si>
  <si>
    <t>AMENDOLA GIOVANNI</t>
  </si>
  <si>
    <t>AMSICORA</t>
  </si>
  <si>
    <t>AMUNDSEN ROALD</t>
  </si>
  <si>
    <t>ANFOSSI TOMASO PIETRO (OTTAVA)</t>
  </si>
  <si>
    <t>CSO</t>
  </si>
  <si>
    <t>ANGIOI GIO MARIA</t>
  </si>
  <si>
    <t>ANGIUS VITTORIO</t>
  </si>
  <si>
    <t>ANGLONA</t>
  </si>
  <si>
    <t>ANGLONA (DELL')</t>
  </si>
  <si>
    <t>ANZIANO (DELL')</t>
  </si>
  <si>
    <t>ARA SALVATORE</t>
  </si>
  <si>
    <t>ARAOLLA GEROLAMO</t>
  </si>
  <si>
    <t>ARBOREA</t>
  </si>
  <si>
    <t>ARCIDIACONO ENRICO</t>
  </si>
  <si>
    <t>ARCIVESCOVADO (DELL')</t>
  </si>
  <si>
    <t xml:space="preserve">CAN </t>
  </si>
  <si>
    <t>ARCONE (BADDE REBUDDU)</t>
  </si>
  <si>
    <t>ARDARA</t>
  </si>
  <si>
    <t>ARDAU CANNAS BATTISTA (OTTAVA)</t>
  </si>
  <si>
    <t>ARGENTIERA</t>
  </si>
  <si>
    <t xml:space="preserve">VIA </t>
  </si>
  <si>
    <t>ARIANI GIOVANNI</t>
  </si>
  <si>
    <t>ARIOSTO LUDOVICO</t>
  </si>
  <si>
    <t>ARQUER SIGISMONDO</t>
  </si>
  <si>
    <t>ARTIGLIERIA</t>
  </si>
  <si>
    <t xml:space="preserve">ARZACHENA </t>
  </si>
  <si>
    <t>ASPRONI GIORGIO</t>
  </si>
  <si>
    <t>PZA</t>
  </si>
  <si>
    <t>ASSUNTA (DELL') (PALMADULA)</t>
  </si>
  <si>
    <t>ASTRONAUTI (DEGLI)</t>
  </si>
  <si>
    <t>ATZENI F.LLI</t>
  </si>
  <si>
    <t>AZUNI DOMENICO ALBERTO</t>
  </si>
  <si>
    <t>AUZZAS</t>
  </si>
  <si>
    <t>BACCHELLI RICCARDO (OTTAVA)</t>
  </si>
  <si>
    <t>BACCHILEDDU</t>
  </si>
  <si>
    <t>BACHELET VITTORIO</t>
  </si>
  <si>
    <t>BACHELET VITTORIO - 1^ TRAVERSA</t>
  </si>
  <si>
    <t>BACHELET VITTORIO - 2^ TRAVERSA</t>
  </si>
  <si>
    <t>BACHELET VITTORIO - 3^ TRAVERSA</t>
  </si>
  <si>
    <t>BACHELET VITTORIO - 4^ TRAVERSA</t>
  </si>
  <si>
    <t>BADDE ALIDERRU</t>
  </si>
  <si>
    <t xml:space="preserve">SV  </t>
  </si>
  <si>
    <t>BADDE PEDROSA-SAN GIACOMO</t>
  </si>
  <si>
    <t>BADDE PEDROSA-TANIGA</t>
  </si>
  <si>
    <t>BADDE PERTUSU</t>
  </si>
  <si>
    <t>BADDE REBUDDU</t>
  </si>
  <si>
    <t>BADDE TRIBIDE</t>
  </si>
  <si>
    <t>BADDE ULUMU</t>
  </si>
  <si>
    <t>BADDE ULUMU TRAVERSA</t>
  </si>
  <si>
    <t>BADDELONGA - 1^ TRAVERSA</t>
  </si>
  <si>
    <t>BADDELONGA - 2^ TRAVERSA</t>
  </si>
  <si>
    <t>BADDELONGA-RUSSEGLIA</t>
  </si>
  <si>
    <t>BADDI PEDROSA - TANIGHEDDU</t>
  </si>
  <si>
    <t>BADDIMANNA - FILIGHEDDU DAL 2 AL 40 E 1 AL 79</t>
  </si>
  <si>
    <t>BADDIMANNA - FILIGHEDDU DAL 42 ALLA FINE E 79 ALLA FINE</t>
  </si>
  <si>
    <t>BADDIMANNEDDA</t>
  </si>
  <si>
    <t>BADESI ( (TOTTUBELLA)</t>
  </si>
  <si>
    <t>BALDEDDA</t>
  </si>
  <si>
    <t>BALDEDDA-MONTE FURRU</t>
  </si>
  <si>
    <t>BALDINCA</t>
  </si>
  <si>
    <t>BALLERO ANTONIO (OTTAVA)</t>
  </si>
  <si>
    <t>BANCALEDDU</t>
  </si>
  <si>
    <t>BANCALEDDU - 1^TRAVERSA</t>
  </si>
  <si>
    <t>BANCALEDDU - 2^TRAVERSA</t>
  </si>
  <si>
    <t>BANCALI ABBACURRENTE</t>
  </si>
  <si>
    <t>BANDE FRANCESCO</t>
  </si>
  <si>
    <t>BARACCA FRANCESCO</t>
  </si>
  <si>
    <t>BARATZ-MONTE PEDROSU</t>
  </si>
  <si>
    <t>BARBAGIA</t>
  </si>
  <si>
    <t>PTC</t>
  </si>
  <si>
    <t>BARGONE CRISPO</t>
  </si>
  <si>
    <t>BARISONE</t>
  </si>
  <si>
    <t>BARONIA</t>
  </si>
  <si>
    <t>BARORI DIEGU (OTTAVA)</t>
  </si>
  <si>
    <t>BARTALI GINO</t>
  </si>
  <si>
    <t>BARZINI LUIGI</t>
  </si>
  <si>
    <t>BASSO LELIO</t>
  </si>
  <si>
    <t>BATTISTI CESARE</t>
  </si>
  <si>
    <t>BATTORDOMOS</t>
  </si>
  <si>
    <t>BAZZINITA (EX ARGENT.STR.G)(EX BALLAO)</t>
  </si>
  <si>
    <t>BEATA VERGINE MARIA ASSUNTA</t>
  </si>
  <si>
    <t>BELLAVISTA (ARGENTIERA)</t>
  </si>
  <si>
    <t>BELLIENI VITTORIO</t>
  </si>
  <si>
    <t>BELLINI VINCENZO</t>
  </si>
  <si>
    <t>BENETUTTI (CAMPANEDDA)</t>
  </si>
  <si>
    <t>BENTIVOGLIO PAOLO</t>
  </si>
  <si>
    <t>BERLINGUER (DON) GIROLAMO</t>
  </si>
  <si>
    <t>BERLINGUER ENRICO</t>
  </si>
  <si>
    <t>BERTINO ALESSANDRO</t>
  </si>
  <si>
    <t>BERTOLINIS MATTEO</t>
  </si>
  <si>
    <t>BERTOLOTTI ROSILDE (OTTAVA)</t>
  </si>
  <si>
    <t>BESTA ENRICO</t>
  </si>
  <si>
    <t>BIANCHI GUSTAVO</t>
  </si>
  <si>
    <t>BIASI GIUSEPPE</t>
  </si>
  <si>
    <t>BIDDAU (ARCHIVOLTO)</t>
  </si>
  <si>
    <t>BINDA ALFREDO (LA CORTE)</t>
  </si>
  <si>
    <t>BINNA LUIGI</t>
  </si>
  <si>
    <t>BOGGIO BACHISIO</t>
  </si>
  <si>
    <t>BOGINO G.B. LORENZO</t>
  </si>
  <si>
    <t>BOLOGNA MARTINO</t>
  </si>
  <si>
    <t>BONO ( EX LA PEDRAIA STR.B)</t>
  </si>
  <si>
    <t>BONORVA</t>
  </si>
  <si>
    <t>BOSA (CAMPANEDDA)</t>
  </si>
  <si>
    <t>BOSCO CAPUCCIO (EX GIAGAMANNA STR. D)</t>
  </si>
  <si>
    <t>BOTTEGO VITTORIO</t>
  </si>
  <si>
    <t xml:space="preserve">BOTTEGO VITTORIO </t>
  </si>
  <si>
    <t>BOTTIDA (EX BIANCAREDDU STRADA B)</t>
  </si>
  <si>
    <t>BOVE GIACOMO</t>
  </si>
  <si>
    <t>BOVET DANIEL</t>
  </si>
  <si>
    <t>BRANCA REMO (EX OTTAVA STRADA D)</t>
  </si>
  <si>
    <t>BRANCA SEBASTIANO</t>
  </si>
  <si>
    <t>BRIGATA SASSARI</t>
  </si>
  <si>
    <t>BRUNO GIOVANNI</t>
  </si>
  <si>
    <t>BUCCARI</t>
  </si>
  <si>
    <t xml:space="preserve">BUDAPEST </t>
  </si>
  <si>
    <t>LGO</t>
  </si>
  <si>
    <t>BUDDI BUDDI DAL 2 AL 42 E 1 AL 15</t>
  </si>
  <si>
    <t>BUDDI BUDDI DAL 44 ALLA FINE E 17 ALLA FINE</t>
  </si>
  <si>
    <t>BUDDUSO' (EX VILLA ASSUNTA STR. B)</t>
  </si>
  <si>
    <t>BUDRONI GIUSEPPE (MONS) EX VIA TINGARI TRONCO D</t>
  </si>
  <si>
    <t>BUGERRU (EX ARGENTIERA STR.C)</t>
  </si>
  <si>
    <t>BULTEI (EX LA PEDRAIA STR.C)</t>
  </si>
  <si>
    <t>BUNNARI NUOVO</t>
  </si>
  <si>
    <t>BUNNARI VECCHIO</t>
  </si>
  <si>
    <t>BUONARROTI MICHELANGELO</t>
  </si>
  <si>
    <t>BURGOS (EX LA PEDRAIA STR.D)</t>
  </si>
  <si>
    <t>BUSONERA FLAVIO</t>
  </si>
  <si>
    <t>BUTTANGARI (LI)</t>
  </si>
  <si>
    <t>CABOTO GIOVANNI</t>
  </si>
  <si>
    <t>CABU D'ISPIGA - S. FRANCESCO</t>
  </si>
  <si>
    <t>CADAMOSTO ALVISE</t>
  </si>
  <si>
    <t>CADUTI DEL LAVORO</t>
  </si>
  <si>
    <t>CAFFE' ROMA</t>
  </si>
  <si>
    <t>CAGLIARI</t>
  </si>
  <si>
    <t>CALANGIANUS</t>
  </si>
  <si>
    <t>CALASSINI (ARGENTIERA EX STR.H)</t>
  </si>
  <si>
    <t>CALAUNANO (EX STR. A)(EX VIA J.KERR)</t>
  </si>
  <si>
    <t>CALVI SERGIO (EX BANCALI STR.D)</t>
  </si>
  <si>
    <t>CALVIA POMPEO</t>
  </si>
  <si>
    <t>CAMBONI PIETRO</t>
  </si>
  <si>
    <t>CAMPANARO (DEL)</t>
  </si>
  <si>
    <t>CAMPANE SAN DONATO</t>
  </si>
  <si>
    <t>CAMPANEDDA</t>
  </si>
  <si>
    <t>CAMPANILE (DEL)</t>
  </si>
  <si>
    <t>CAMPIDANO</t>
  </si>
  <si>
    <t>CAMPU CHERVAGGIU</t>
  </si>
  <si>
    <t>CAMPUS NINO</t>
  </si>
  <si>
    <t>CANAGLIA</t>
  </si>
  <si>
    <t>CANALIS PIETRO</t>
  </si>
  <si>
    <t>CANEPA LUIGI</t>
  </si>
  <si>
    <t>CANIGA</t>
  </si>
  <si>
    <t>CANIGA-SAN GIORGIO</t>
  </si>
  <si>
    <t>CANIGA-SAN GIORGIO 1^ TRAVERSA</t>
  </si>
  <si>
    <t>CANIGA-SAN GIORGIO 2^ TRAVERSA</t>
  </si>
  <si>
    <t>CANIGA-SAN GIORGIO 3^ TRAVERSA</t>
  </si>
  <si>
    <t>CANNE (DELLE)</t>
  </si>
  <si>
    <t>CANO FRANCESCO</t>
  </si>
  <si>
    <t>CANOPOLO ANTONIO</t>
  </si>
  <si>
    <t xml:space="preserve">PZA </t>
  </si>
  <si>
    <t>CANTINA (EX VIA CARBONIA)</t>
  </si>
  <si>
    <t>CAPO D'ORO</t>
  </si>
  <si>
    <t>CAPPUCCINI</t>
  </si>
  <si>
    <t>CAPRA GUASCONE</t>
  </si>
  <si>
    <t>CAPRERA</t>
  </si>
  <si>
    <t>CARBONAZZI GIOVANNI ANTONIO</t>
  </si>
  <si>
    <t>CARBONI LEONARDO (DON)</t>
  </si>
  <si>
    <t>CARBONI MARIO</t>
  </si>
  <si>
    <t xml:space="preserve">CARBONIA (EX ARGENT.STR.E)(EX VIA VILLASALTO)     </t>
  </si>
  <si>
    <t>CARDUCCI GIOSUE'</t>
  </si>
  <si>
    <t>CARGEGHE (CAMPANEDDA)</t>
  </si>
  <si>
    <t>CARLO ALBERTO</t>
  </si>
  <si>
    <t>CARLO FELICE DAL N. 1 AL 29 DAL 2 AL 6</t>
  </si>
  <si>
    <t>CARMINE (AL) (AL CARMELO)</t>
  </si>
  <si>
    <t>CARMINE (DEL) (ARCHIVOLTO)</t>
  </si>
  <si>
    <t>CARRU CIRIACO</t>
  </si>
  <si>
    <t>CARRUGGEDDU</t>
  </si>
  <si>
    <t>CARSO</t>
  </si>
  <si>
    <t>CARTA PAOLO (MONS)</t>
  </si>
  <si>
    <t>CARUSO ENRICO</t>
  </si>
  <si>
    <t>CASAGGIA MICHELANGELO</t>
  </si>
  <si>
    <t>CASAGIA</t>
  </si>
  <si>
    <t>CASALABRIA FRANCESCO</t>
  </si>
  <si>
    <t>CASCETTA-FUNTANA VEGLINA</t>
  </si>
  <si>
    <t>CASSANI CLETO (MONS)</t>
  </si>
  <si>
    <t>CASTAGNO (DEL)</t>
  </si>
  <si>
    <t>CASTELLO</t>
  </si>
  <si>
    <t>CASTELSARDO</t>
  </si>
  <si>
    <t>CASTIGLIA GIUSEPPE</t>
  </si>
  <si>
    <t>CASU PIETRO</t>
  </si>
  <si>
    <t>CASULA ANTIOCO</t>
  </si>
  <si>
    <t>CATONI (F.LLI) (S.ORSOLA)</t>
  </si>
  <si>
    <t>CATTA ANTONIO (EX BANCALI C)</t>
  </si>
  <si>
    <t>CATALOCCHINO ALCEO</t>
  </si>
  <si>
    <t>CAU F.LLI GIAMPIERO ED ANDREA</t>
  </si>
  <si>
    <t>CAVALLOTTI FELICE</t>
  </si>
  <si>
    <t>CAVOUR BENSO</t>
  </si>
  <si>
    <t>CECCHI ANTONIO</t>
  </si>
  <si>
    <t>CEDRINO</t>
  </si>
  <si>
    <t>CENTO ASSEGNATARI (DEI)</t>
  </si>
  <si>
    <t>CERVI ANNUNZIO</t>
  </si>
  <si>
    <t>CESARACCIO ALDO</t>
  </si>
  <si>
    <t>CETTI FRANCESCO</t>
  </si>
  <si>
    <t>CHERCHI GAVINO</t>
  </si>
  <si>
    <t>CHERIGA MANNA</t>
  </si>
  <si>
    <t>CHERIGA MINORI</t>
  </si>
  <si>
    <t>CHESSA GIACOMO</t>
  </si>
  <si>
    <t>CHIARINI GIOVANNI</t>
  </si>
  <si>
    <t>CHIRONI GIAN PIETRO</t>
  </si>
  <si>
    <t>CIANCILLA DAMIANO</t>
  </si>
  <si>
    <t>CIASCA RAFFAELE</t>
  </si>
  <si>
    <t>CIBODDO</t>
  </si>
  <si>
    <t>CICU ANTONIO</t>
  </si>
  <si>
    <t>CILEA FRANCESCO</t>
  </si>
  <si>
    <t>CILOCCO FRANCESCO</t>
  </si>
  <si>
    <t>CIMA GAETANO (BADDIMANNA)</t>
  </si>
  <si>
    <t>CISTO (DEL)</t>
  </si>
  <si>
    <t>CIUSA FRANCESCO</t>
  </si>
  <si>
    <t>CIVITAVECCHIA</t>
  </si>
  <si>
    <t>COGHINAS</t>
  </si>
  <si>
    <t>COGNO</t>
  </si>
  <si>
    <t>COL DI LANA</t>
  </si>
  <si>
    <t>COL DINO (CANIGA)</t>
  </si>
  <si>
    <t>COLOMBO CRISTOFORO</t>
  </si>
  <si>
    <t>COMUNE (DEL)</t>
  </si>
  <si>
    <t>CONCAS ANTONIO</t>
  </si>
  <si>
    <t>CONCE (DELLE)</t>
  </si>
  <si>
    <t>CONCE DAU (DELLE)</t>
  </si>
  <si>
    <t>CONCE S. MARIA (DELLE)</t>
  </si>
  <si>
    <t>CONCE VECCHIE (DELLE)</t>
  </si>
  <si>
    <t>CONTE DI MORIANA</t>
  </si>
  <si>
    <t>CONTINI GAVINO (CANIGA)</t>
  </si>
  <si>
    <t>CONTU ANSELMO (EX BANCALI STR.A)</t>
  </si>
  <si>
    <t>COPENAGHEN</t>
  </si>
  <si>
    <t>COPPI FAUSTO (LA CORTE)</t>
  </si>
  <si>
    <t>COPPINO MICHELE</t>
  </si>
  <si>
    <t>CORADDUZZA SALVATORE</t>
  </si>
  <si>
    <t>CORBEZZOLI (DEI) (ARGENTIERA)</t>
  </si>
  <si>
    <t>CORDEDDA ANDREA</t>
  </si>
  <si>
    <t>CORDELLA MARIO (SANT'ORSOLA)</t>
  </si>
  <si>
    <t>CORMORANI (DEI)(EX BARATZ STR.B)</t>
  </si>
  <si>
    <t>CORSI (DEI)</t>
  </si>
  <si>
    <t>CORTE LARGA</t>
  </si>
  <si>
    <t>CORTE QUESADA</t>
  </si>
  <si>
    <t>COSSEDDU AGOSTINO</t>
  </si>
  <si>
    <t>COSTA ENRICO</t>
  </si>
  <si>
    <t>COSTA PALONI</t>
  </si>
  <si>
    <t>COSTA PALONI (TRAVERSA)</t>
  </si>
  <si>
    <t>COTTONI SALVATORE</t>
  </si>
  <si>
    <t>CRABULAZZI</t>
  </si>
  <si>
    <t>CRABULAZZI - TANIGA BRUSCO</t>
  </si>
  <si>
    <t>CRABULAZZI (TRAVERSA)</t>
  </si>
  <si>
    <t>CRESPELLANI LUIGI (EX BANCALI STR.G)</t>
  </si>
  <si>
    <t>CRISPATZU SEBASTIANO</t>
  </si>
  <si>
    <t>CROCE BENEDETTO</t>
  </si>
  <si>
    <t>CROCI (DELLE)</t>
  </si>
  <si>
    <t>CROVETTI EDMONDO</t>
  </si>
  <si>
    <t>CUGGIAREDDU</t>
  </si>
  <si>
    <t>CUGIA EFISIO (S.ORSOLA)</t>
  </si>
  <si>
    <t>CUGIOLU ANDREA (EX BANCALI STR.I)</t>
  </si>
  <si>
    <t>CUORE IMMACOLATO</t>
  </si>
  <si>
    <t>DA VERRAZZANO GIOVANNI</t>
  </si>
  <si>
    <t>DA VINCI LEONARDO</t>
  </si>
  <si>
    <t>D'ACQUISTO SALVO</t>
  </si>
  <si>
    <t>DALMAZIA</t>
  </si>
  <si>
    <t>D'ANNUNZIO GABRIELE</t>
  </si>
  <si>
    <t>DANTE</t>
  </si>
  <si>
    <t>D'ARMI</t>
  </si>
  <si>
    <t>DAU SALVATORE</t>
  </si>
  <si>
    <t>DE ANDRE' FABRIZIO</t>
  </si>
  <si>
    <t>DE CANDIA MARIO</t>
  </si>
  <si>
    <t>DE CAROLIS MARIALISA</t>
  </si>
  <si>
    <t>DE CUPIS ELIO(SAN GIOVANNI)</t>
  </si>
  <si>
    <t>DE FALCOS PAOLO</t>
  </si>
  <si>
    <t>DE FRAIA PROTO</t>
  </si>
  <si>
    <t>DE GAMA VASCO</t>
  </si>
  <si>
    <t>DE GASPERI ALCIDE</t>
  </si>
  <si>
    <t>DE HONESTIS CAVALLINO</t>
  </si>
  <si>
    <t>DE LUNA GAVINO</t>
  </si>
  <si>
    <t>DE MAGISTRIS CASIMIRO (CANIGA)</t>
  </si>
  <si>
    <t>DE MARTINI GIUSEPPE DAL N. 1 - 2 AL 199 - 138</t>
  </si>
  <si>
    <t>DE MARTINI GIUSEPPE DAL N. 201 - 140 AL 251 - 242</t>
  </si>
  <si>
    <t>DE MARTIS MARIO</t>
  </si>
  <si>
    <t>DE MURO PAOLO</t>
  </si>
  <si>
    <t>DE NICOLA ENRICO</t>
  </si>
  <si>
    <t>DE ROSA GIUSEPPE</t>
  </si>
  <si>
    <t>DE SENA GIOVANNI</t>
  </si>
  <si>
    <t>DECIMARIO</t>
  </si>
  <si>
    <t xml:space="preserve">VIC </t>
  </si>
  <si>
    <t>DEFFENU ATTILIO</t>
  </si>
  <si>
    <t>DEL DRO' TONY (EX PZA SANT'ANTONIO VIC. CHIUSO B)</t>
  </si>
  <si>
    <t>DELEDDA GRAZIA DAL N. 1 - 2 AL 100 - 111</t>
  </si>
  <si>
    <t xml:space="preserve">DELEDDA GRAZIA DAL N. 102 - 113 ALLA FINE </t>
  </si>
  <si>
    <t>DELITALA MARIO (EX OTTAVA STR.A)</t>
  </si>
  <si>
    <t>DELITALA GIACOMO</t>
  </si>
  <si>
    <t>DELLA LAVERIA (EX ARGENT. STR F)(EX GUSPINI)</t>
  </si>
  <si>
    <t>DEMURO DOMENICO</t>
  </si>
  <si>
    <t>DESSI' VINCENZO</t>
  </si>
  <si>
    <t>DESSOLE TOMMASO</t>
  </si>
  <si>
    <t>DESSY STANIS (EX OTTAVA STR.B)</t>
  </si>
  <si>
    <t>DETTORI PAOLO</t>
  </si>
  <si>
    <t>DEVILLA GIOVANNI MARIA</t>
  </si>
  <si>
    <t>DEXART GIOVANNI</t>
  </si>
  <si>
    <t>DI CASTELVI MARGHERITA</t>
  </si>
  <si>
    <t>DI SAVOIA MARGHERITA</t>
  </si>
  <si>
    <t>DI VITTORIO GIUSEPPE</t>
  </si>
  <si>
    <t>DIANA ANTONIO (EX OTTAVA STR.DI CENSIM. N°1)</t>
  </si>
  <si>
    <t>DIAZ ARMANDO</t>
  </si>
  <si>
    <t>DOLCETTA GIULIO</t>
  </si>
  <si>
    <t>DONIZETTI GAETANO</t>
  </si>
  <si>
    <t>DORIA BRANCALEONE</t>
  </si>
  <si>
    <t>D'OTTAVA (TRAVERSA)</t>
  </si>
  <si>
    <t>DUCA DEGLI ABRUZZI</t>
  </si>
  <si>
    <t>DUOMO</t>
  </si>
  <si>
    <t>DUOMO (AL)</t>
  </si>
  <si>
    <t>DUOMO AL (VICOLO CHIUSO)</t>
  </si>
  <si>
    <t>DUSSONI</t>
  </si>
  <si>
    <t>EBA GIARA - FILIGHEDDU</t>
  </si>
  <si>
    <t>EINAUDI LUIGI</t>
  </si>
  <si>
    <t>EMILIA</t>
  </si>
  <si>
    <t>ENZO</t>
  </si>
  <si>
    <t xml:space="preserve">ERA VITTORINO (TRA)                               </t>
  </si>
  <si>
    <t>ERA VITTORIO</t>
  </si>
  <si>
    <t>EREMITTU</t>
  </si>
  <si>
    <t>EROI (DEGLI)</t>
  </si>
  <si>
    <t>ESPERSON</t>
  </si>
  <si>
    <t>ESPORLATU (EX BIANCAREDDU STR. C)</t>
  </si>
  <si>
    <t>FADDA CARLO</t>
  </si>
  <si>
    <t>FAIS ANGELO</t>
  </si>
  <si>
    <t>FALCHI BATTISTA</t>
  </si>
  <si>
    <t>FALCHI LUIGI</t>
  </si>
  <si>
    <t>FANCELLO FRANCESCO</t>
  </si>
  <si>
    <t>STT</t>
  </si>
  <si>
    <t>FARA GIOVANNI FRANCESCO</t>
  </si>
  <si>
    <t>FARINA GAVINO</t>
  </si>
  <si>
    <t>FARINA SALVATORE</t>
  </si>
  <si>
    <t>FENICOTTERI (DEI)(EX BARATZ STR.A)</t>
  </si>
  <si>
    <t>FERMI CLAUDIO</t>
  </si>
  <si>
    <t>FERRACCIU NICOLO'</t>
  </si>
  <si>
    <t>FERRUCCI GIOVANNI</t>
  </si>
  <si>
    <t>FERTILIA (CAMPANEDDA)</t>
  </si>
  <si>
    <t>FIGARI FILIPPO</t>
  </si>
  <si>
    <t>FILIA DAMIANO</t>
  </si>
  <si>
    <t>FILIGHEDDU - BARCA</t>
  </si>
  <si>
    <t>FINAGLIOSU</t>
  </si>
  <si>
    <t>FIORE (DEL)</t>
  </si>
  <si>
    <t>FIORE BIANCO (DEL)</t>
  </si>
  <si>
    <t>FIORE ROSSO (DEL)</t>
  </si>
  <si>
    <t>FIORE VERDE (DEL)</t>
  </si>
  <si>
    <t>FIORI GIOVANNI</t>
  </si>
  <si>
    <t>FIORI VITTORINO (DON)</t>
  </si>
  <si>
    <t>FIUME</t>
  </si>
  <si>
    <t>FLORINAS</t>
  </si>
  <si>
    <t>FLORIS ANTONIO (LI PUNTI))</t>
  </si>
  <si>
    <t>FLORIS CARMELO (BADDIMANNA)</t>
  </si>
  <si>
    <t>FLUMENARGIA</t>
  </si>
  <si>
    <t>FLUMENDOSA</t>
  </si>
  <si>
    <t>FONTANA ALESSIO</t>
  </si>
  <si>
    <t>FONTANA-SETTE PALME</t>
  </si>
  <si>
    <t>FORLANINI CARLO</t>
  </si>
  <si>
    <t>FOSCOLO UGO</t>
  </si>
  <si>
    <t>FOSSATI CARDINALE</t>
  </si>
  <si>
    <t>FRASSETTO FABIO</t>
  </si>
  <si>
    <t xml:space="preserve">FRAU WALTER                                       </t>
  </si>
  <si>
    <t>FRIGAGLIA</t>
  </si>
  <si>
    <t>FRUMENTARIA</t>
  </si>
  <si>
    <t>FRUMENTARIA (DELLA)</t>
  </si>
  <si>
    <t>FUNTANA DI COIBU</t>
  </si>
  <si>
    <t>FUNTANA DI COIBU - TRAVERSA</t>
  </si>
  <si>
    <t>FUNTANA DI LA FIGGA</t>
  </si>
  <si>
    <t>GABRIEL GAVINO (EX BANCALI STR.F)</t>
  </si>
  <si>
    <t>GALASSI ANDREA</t>
  </si>
  <si>
    <t>GALILEI  GALILEO</t>
  </si>
  <si>
    <t>GALLERI PAOLO</t>
  </si>
  <si>
    <t>GALLURA</t>
  </si>
  <si>
    <t>GAMBELLA</t>
  </si>
  <si>
    <t>GARAVETTI FILIPPO</t>
  </si>
  <si>
    <t>EMI</t>
  </si>
  <si>
    <t>GARIBALDI GIUSEPPE</t>
  </si>
  <si>
    <t>GARZIA RAFFA</t>
  </si>
  <si>
    <t>GAZOMETRO</t>
  </si>
  <si>
    <t>GELSOMINI (DEI)</t>
  </si>
  <si>
    <t>GEMELLI FRANCESCO (OTTAVA)</t>
  </si>
  <si>
    <t>GENNARGENTU</t>
  </si>
  <si>
    <t>GENOVA</t>
  </si>
  <si>
    <t>GERREI (EX LANDRIGGA STR. A)</t>
  </si>
  <si>
    <t>GESSI ROMOLO</t>
  </si>
  <si>
    <t>GHERA</t>
  </si>
  <si>
    <t>GIACOBBE DINO</t>
  </si>
  <si>
    <t>GIAGU</t>
  </si>
  <si>
    <t>GIAGUMONA</t>
  </si>
  <si>
    <t>GIGLI BENIAMINO (EBA GIARA)</t>
  </si>
  <si>
    <t>GINEPRO (DEL)(EX FILIGHEDDU STR.B)</t>
  </si>
  <si>
    <t xml:space="preserve">GINESTRA (DELLA) EX FILIGHEDDU STR. E             </t>
  </si>
  <si>
    <t>GIOIA FLAVIO</t>
  </si>
  <si>
    <t>GIORDANO (TRAVERSA)</t>
  </si>
  <si>
    <t>GIORDANO UMBERTO</t>
  </si>
  <si>
    <t>GIOSCARI</t>
  </si>
  <si>
    <t>GIOTTO</t>
  </si>
  <si>
    <t>GIRARDENGO COSTANTE (EX LA CORTE STR.C)</t>
  </si>
  <si>
    <t>GIUA RENZO</t>
  </si>
  <si>
    <t>GIUNCHEDDU</t>
  </si>
  <si>
    <t>GIUSTI GIUSEPPE</t>
  </si>
  <si>
    <t>GOCEANO</t>
  </si>
  <si>
    <t>GODIMONDO</t>
  </si>
  <si>
    <t>GOLDONI CARLO</t>
  </si>
  <si>
    <t>GOLFO ARANCI (TOTTUBELLA)</t>
  </si>
  <si>
    <t>GORIZIA</t>
  </si>
  <si>
    <t xml:space="preserve">GRAMSCI ANTONIO                                   </t>
  </si>
  <si>
    <t>GRAN CONDOTTO</t>
  </si>
  <si>
    <t>GREMI (DEI)</t>
  </si>
  <si>
    <t>GRIFONI (DEI) (BARATZ)</t>
  </si>
  <si>
    <t>GUARINO FRANCESCO</t>
  </si>
  <si>
    <t>GUARNERIO ENEA</t>
  </si>
  <si>
    <t>ILLORAI (EX LA PEDRAIA STR.A)</t>
  </si>
  <si>
    <t>INFERMERIA SAN PIETRO</t>
  </si>
  <si>
    <t>INSINUAZIONE (DELL')</t>
  </si>
  <si>
    <t>IOSTO</t>
  </si>
  <si>
    <t>ISABELLINE</t>
  </si>
  <si>
    <t>ISABELLINE (VICOLO)</t>
  </si>
  <si>
    <t>ISTRIA</t>
  </si>
  <si>
    <t>ITALIA</t>
  </si>
  <si>
    <t>ITALIA (D')</t>
  </si>
  <si>
    <t>ITTIRI</t>
  </si>
  <si>
    <t>KENNEDY JOHN FITZGERALD</t>
  </si>
  <si>
    <t>KING MARTIN LUTHER</t>
  </si>
  <si>
    <t>LA COLTI - BIANCAREDDU</t>
  </si>
  <si>
    <t>LA COLTI D'OLZAI (BIANCAREDDU)</t>
  </si>
  <si>
    <t>LA CONA</t>
  </si>
  <si>
    <t>LA CORTE - BACCHILEDDU</t>
  </si>
  <si>
    <t>LA CORTE - CAMPANEDDA</t>
  </si>
  <si>
    <t>LA CRUCCA</t>
  </si>
  <si>
    <t>LA CRUCCA - BAIONA</t>
  </si>
  <si>
    <t>LA GRUZZITTA-7 FUNTANI</t>
  </si>
  <si>
    <t>LA GRUZZITTA-7 FUNTANI 1^TRAVERSA CHIGHIZZU</t>
  </si>
  <si>
    <t>LA GRUZZITTA-7 FUNTANI-2^ TRAVERSA CHIGHIZZU</t>
  </si>
  <si>
    <t>LA LANDRIGGA</t>
  </si>
  <si>
    <t>LA MALFA UGO</t>
  </si>
  <si>
    <t>LA SERRA - LAMPIANU</t>
  </si>
  <si>
    <t>LAGO DI BARATZ</t>
  </si>
  <si>
    <t>LAMARMORA ALBERTO</t>
  </si>
  <si>
    <t>LAMPIANU</t>
  </si>
  <si>
    <t>LAMPIANU (ST. VIC.)</t>
  </si>
  <si>
    <t>LARICI (DEI)</t>
  </si>
  <si>
    <t>LAVERIA (DELLA)</t>
  </si>
  <si>
    <t>LAY LUCIO</t>
  </si>
  <si>
    <t>LECCIO (DEL)</t>
  </si>
  <si>
    <t>LEI-SPANO GIOMMARIA (EX BANCALI STR.M)</t>
  </si>
  <si>
    <t>LENCI CARLO</t>
  </si>
  <si>
    <t>LENTISCHIO (DEL)</t>
  </si>
  <si>
    <t>LEONCAVALLO RUGGERO</t>
  </si>
  <si>
    <t>LEONI ANTONIO (OTTAVA)</t>
  </si>
  <si>
    <t>LEOPARDI GIACOMO</t>
  </si>
  <si>
    <t>LEYLANDI (DEI)</t>
  </si>
  <si>
    <t>LI BUTTANGARI</t>
  </si>
  <si>
    <t>LI CADDUFFI</t>
  </si>
  <si>
    <t>LI CURUNEDDI</t>
  </si>
  <si>
    <t>LI GIOSI NOBI</t>
  </si>
  <si>
    <t>LI MUCCI</t>
  </si>
  <si>
    <t>LI MUCCI - 1^ TRAVERSA</t>
  </si>
  <si>
    <t>LI ORI (CAMPANEDDA)</t>
  </si>
  <si>
    <t>LI PANTAMAZZI</t>
  </si>
  <si>
    <t>LI PIANI</t>
  </si>
  <si>
    <t>LI PUNTI</t>
  </si>
  <si>
    <t>LI TRUMBETTI (LAMPIANU)</t>
  </si>
  <si>
    <t>LIMBARA</t>
  </si>
  <si>
    <t>LIMBUDU (OTTAVA)</t>
  </si>
  <si>
    <t>LIVORNO</t>
  </si>
  <si>
    <t>LIZZOS</t>
  </si>
  <si>
    <t>LOBINA BENVENUTO (SANT'ORSOLA)</t>
  </si>
  <si>
    <t>LODOSA</t>
  </si>
  <si>
    <t>LOGUDORO</t>
  </si>
  <si>
    <t>LOGULENTU</t>
  </si>
  <si>
    <t>LOGULENTU-BADDE TOLTA</t>
  </si>
  <si>
    <t>LOMBARDI</t>
  </si>
  <si>
    <t>LONDRA</t>
  </si>
  <si>
    <t>LONDRA (LGO)</t>
  </si>
  <si>
    <t>LONGOBARDO PRIMO</t>
  </si>
  <si>
    <t>LU BACHILI (LAMPIANU)</t>
  </si>
  <si>
    <t>LU BAZZAMU</t>
  </si>
  <si>
    <t>LU FANGAZZU</t>
  </si>
  <si>
    <t>LU REGNU</t>
  </si>
  <si>
    <t>LU SALTU DI LA MONZA</t>
  </si>
  <si>
    <t>LU SALTU DI LU MARCHESI</t>
  </si>
  <si>
    <t>LU TRAINEDDU</t>
  </si>
  <si>
    <t>LUNA E SOLE</t>
  </si>
  <si>
    <t>PRUNIZZEDDA SERRA SECCA</t>
  </si>
  <si>
    <t>LUSSU EMILIO</t>
  </si>
  <si>
    <t>LUZZATTI LUIGI</t>
  </si>
  <si>
    <t>MACAO</t>
  </si>
  <si>
    <t>MACCIA CRABILI</t>
  </si>
  <si>
    <t>MACCIA D'AGLIASTRU</t>
  </si>
  <si>
    <t>MACCIA D'AGLIASTRU- 1^ TRAVERSA</t>
  </si>
  <si>
    <t>MACCIA D'AGLIASTRU- 2^ TRAVERSA</t>
  </si>
  <si>
    <t>MACCIA D'AGLIASTRU- 3^ TRAVERSA</t>
  </si>
  <si>
    <t>MACCIA DI LA FABA</t>
  </si>
  <si>
    <t>MACCIA DI SPIGA</t>
  </si>
  <si>
    <t>MACCIA GULETTA</t>
  </si>
  <si>
    <t>MACOMER (CAMPANEDDA)</t>
  </si>
  <si>
    <t>MADDALENA</t>
  </si>
  <si>
    <t>MADDALENA - VIC. CHIUSO A</t>
  </si>
  <si>
    <t>MADDALENA - VIC. CHIUSO B</t>
  </si>
  <si>
    <t>MADDALENEDDA</t>
  </si>
  <si>
    <t>MADONNA DELLA MERCEDE</t>
  </si>
  <si>
    <t>MADRE MARIA PAOLA PALMAS</t>
  </si>
  <si>
    <t>MADRE TERESA DI CALCUTTA</t>
  </si>
  <si>
    <t>MADRID</t>
  </si>
  <si>
    <t>MAESTRI DEL LAVORO</t>
  </si>
  <si>
    <t>MAGELLANO FERDINANDO</t>
  </si>
  <si>
    <t>MAGNOLIE (DELLE)</t>
  </si>
  <si>
    <t>MALAFEDE</t>
  </si>
  <si>
    <t>MALASPINA (DEI) (S:ORSOLA)</t>
  </si>
  <si>
    <t>MAMELI GOFFREDO DAL 1 E 2 AL 45 E 56</t>
  </si>
  <si>
    <t>MAMELI GOFFREDO DAL 47 E 58 ALLA FINE</t>
  </si>
  <si>
    <t>MANCA DI MORES ETTORE</t>
  </si>
  <si>
    <t>MANCA MAURO (OTTAVA)</t>
  </si>
  <si>
    <t>MANCA PROTO GIANUARIO (LA CORTE)</t>
  </si>
  <si>
    <t>MANCA SALVATORE</t>
  </si>
  <si>
    <t>MANCA STANIS</t>
  </si>
  <si>
    <t>MANCALEONI FLAMINIO</t>
  </si>
  <si>
    <t>MANCHINU GAETANO</t>
  </si>
  <si>
    <t>MANCINI PASQUALE STANISLAO</t>
  </si>
  <si>
    <t>MANDRA DI LA GIUA</t>
  </si>
  <si>
    <t>MANDRA DI L'AINU</t>
  </si>
  <si>
    <t>MANDRA DI L'AINU - 1^ TRAVERSA</t>
  </si>
  <si>
    <t>MANDRA DI L'AINU - 2^ TRAVERSA</t>
  </si>
  <si>
    <t>MANDROLISAI (LA LANDRIGGA)</t>
  </si>
  <si>
    <t>MANINCHEDDA GIOVANNI</t>
  </si>
  <si>
    <t>MANNO GIUSEPPE</t>
  </si>
  <si>
    <t>MANUNTA CELESTINO</t>
  </si>
  <si>
    <t>MANUNTA MANCA ANTONIO</t>
  </si>
  <si>
    <t>MANZONI ALESSANDRO</t>
  </si>
  <si>
    <t>MARAGAZZA - LA SERRA</t>
  </si>
  <si>
    <t>MARAGAZZA-LA CHINTANA</t>
  </si>
  <si>
    <t>MARCHESE CAMILLO (ARGENTIERA)</t>
  </si>
  <si>
    <t>MARCHETTO</t>
  </si>
  <si>
    <t>MARCHETTO (TRAVERSA)</t>
  </si>
  <si>
    <t>MARCHETTO (VIC.)</t>
  </si>
  <si>
    <t>MARCONI GUGLIELMO</t>
  </si>
  <si>
    <t>MARGHINE (DEL)</t>
  </si>
  <si>
    <t>MARGHINOTTI GIOVANNI</t>
  </si>
  <si>
    <t>MARGINESU PASQUALE (SANT'ORSOLA)</t>
  </si>
  <si>
    <t>MARINI EFISIO</t>
  </si>
  <si>
    <t>MARIOTTI GAETANO</t>
  </si>
  <si>
    <t>MARMILLA</t>
  </si>
  <si>
    <t>MAROGNA PIETRO</t>
  </si>
  <si>
    <t>MARONGIU ANGELO</t>
  </si>
  <si>
    <t>MARONGIU-DELRIO (MONS.)</t>
  </si>
  <si>
    <t>MARRAS SALVATORE</t>
  </si>
  <si>
    <t>MARSIGLIA</t>
  </si>
  <si>
    <t>MARTIRI DELLE FOIBE</t>
  </si>
  <si>
    <t>MASALA GIANNETTO</t>
  </si>
  <si>
    <t>MASCAGNI PIETRO</t>
  </si>
  <si>
    <t>MASCARELLO</t>
  </si>
  <si>
    <t>MASIA</t>
  </si>
  <si>
    <t>MASIA GIOVANNI (MONS)</t>
  </si>
  <si>
    <t>MASSAIA GUGLIELMO</t>
  </si>
  <si>
    <t>MASSIDDA</t>
  </si>
  <si>
    <t>MASTINO PIETRO</t>
  </si>
  <si>
    <t>MASTRU SANTU</t>
  </si>
  <si>
    <t>MATTA GAVINO</t>
  </si>
  <si>
    <t>MATTEOTTI GIACOMO</t>
  </si>
  <si>
    <t>MAXIA CARMELO (OTTAVA)</t>
  </si>
  <si>
    <t>MAZZINI GIUSEPPE</t>
  </si>
  <si>
    <t>MAZZOTTI ARCANGELO (MONS)</t>
  </si>
  <si>
    <t>MEDAGLIE D'ORO</t>
  </si>
  <si>
    <t>MEILOGU</t>
  </si>
  <si>
    <t>MELA</t>
  </si>
  <si>
    <t>MELA RUIA</t>
  </si>
  <si>
    <t>MELAGRANADDA (LA)</t>
  </si>
  <si>
    <t>MELEDINA WALTER LIBERO</t>
  </si>
  <si>
    <t>MELIS GIOVANNI BATTISTA</t>
  </si>
  <si>
    <t>MELONI FRANCO COSTANTINO</t>
  </si>
  <si>
    <t>MELONI PIETRO MICHELE (EX VIA GONNESA)</t>
  </si>
  <si>
    <t>MERCATO</t>
  </si>
  <si>
    <t>MERCATO - VIC. CHIUSO C</t>
  </si>
  <si>
    <t>MERCATO - VIC.CHIUSO A</t>
  </si>
  <si>
    <t xml:space="preserve">MERCATO AL                                        </t>
  </si>
  <si>
    <t>MERCATO DEL</t>
  </si>
  <si>
    <t>MEREU PEPPINO (CANIGA)</t>
  </si>
  <si>
    <t>MERIDDA GIUSEPPE</t>
  </si>
  <si>
    <t>MERIDIANA (DELLA)</t>
  </si>
  <si>
    <t>MICCA PIETRO</t>
  </si>
  <si>
    <t>MILANO</t>
  </si>
  <si>
    <t>MILLE (DEI)</t>
  </si>
  <si>
    <t>MILLELIRE DOMENICO</t>
  </si>
  <si>
    <t>MIMOSE (DELLE)</t>
  </si>
  <si>
    <t>MINATORI (DEI) (EX VIA NEBIDA)</t>
  </si>
  <si>
    <t>MINIERA VECCHIA (EX V.CARBONIA)</t>
  </si>
  <si>
    <t>MINZONI (DON)</t>
  </si>
  <si>
    <t>MIRTO (DEL)</t>
  </si>
  <si>
    <t>MOCCI SISINNIO</t>
  </si>
  <si>
    <t>MOLAFA'-FUNTANA VEGLINA</t>
  </si>
  <si>
    <t>MOLESCHOTT JACOPO</t>
  </si>
  <si>
    <t>MOLINO A VENTO</t>
  </si>
  <si>
    <t>MONACHE CAPPUCCINE</t>
  </si>
  <si>
    <t>MONSERRADU (DI)</t>
  </si>
  <si>
    <t>MONSERRATO</t>
  </si>
  <si>
    <t>MONTALE'</t>
  </si>
  <si>
    <t>MONTE AIRATU EX PORTO FERRO STRADA A</t>
  </si>
  <si>
    <t>MONTE ALLEGRU</t>
  </si>
  <si>
    <t>MONTE ATTENTU</t>
  </si>
  <si>
    <t>MONTE CASTEDDU (CAMPANEDDA)</t>
  </si>
  <si>
    <t>MONTE D'ACCODDI</t>
  </si>
  <si>
    <t>MONTE FIOCCA</t>
  </si>
  <si>
    <t>MONTE FIOCCA - TRONCO 'A'</t>
  </si>
  <si>
    <t>MONTE FIOCCA -TRONCO "B"</t>
  </si>
  <si>
    <t>MONTE FORTE</t>
  </si>
  <si>
    <t>MONTE FURRU</t>
  </si>
  <si>
    <t>MONTE FURRU (TRAVERSA)</t>
  </si>
  <si>
    <t>MONTE GRAPPA</t>
  </si>
  <si>
    <t>MONTE ORO</t>
  </si>
  <si>
    <t>MONTE ORO - 1^ TRAVERSA</t>
  </si>
  <si>
    <t>MONTE ORO - 2^ TRAVERSA</t>
  </si>
  <si>
    <t>MONTE ORO - 3^ TRAVERSA</t>
  </si>
  <si>
    <t>MONTE RASU</t>
  </si>
  <si>
    <t>MONTE REPOSU</t>
  </si>
  <si>
    <t>MONTE SPADA</t>
  </si>
  <si>
    <t>MONTE TIGNOSU</t>
  </si>
  <si>
    <t>MONTE UCCARI</t>
  </si>
  <si>
    <t>MONTE ZEBIO (EX GIAGAMANNA STR.A)</t>
  </si>
  <si>
    <t>MONTELLO</t>
  </si>
  <si>
    <t>MONTEPONI (EX ARGENTIERA STRADA B)</t>
  </si>
  <si>
    <t>MONTEVECCHIO(EX CALAONANO .B-EX VIA LOGAN)</t>
  </si>
  <si>
    <t>MONTEVERDI CLAUDIO</t>
  </si>
  <si>
    <t>MONTE BIANCHINO</t>
  </si>
  <si>
    <t>MONTI DI JESGIA</t>
  </si>
  <si>
    <t>MONTI DI JESGIA - 1^ TRAVERSA</t>
  </si>
  <si>
    <t>MONTI DI JESGIA - 2^ TRAVERSA</t>
  </si>
  <si>
    <t>MONTI DI MANNU</t>
  </si>
  <si>
    <t>MONTI VINCENZO</t>
  </si>
  <si>
    <t>MONTIFERRO (EX LA LANDRIGGA STR.F)</t>
  </si>
  <si>
    <t>MONTUREDDU</t>
  </si>
  <si>
    <t>MORANDI RODOLFO</t>
  </si>
  <si>
    <t>MORES</t>
  </si>
  <si>
    <t>MORO ALDO</t>
  </si>
  <si>
    <t>MOSCA</t>
  </si>
  <si>
    <t>MOSCATELLO</t>
  </si>
  <si>
    <t>MOSSA RENZO</t>
  </si>
  <si>
    <t>MOTI ANTIFEUDALI (DEI)</t>
  </si>
  <si>
    <t>MUCCIOLI VINCENZO</t>
  </si>
  <si>
    <t>DSC</t>
  </si>
  <si>
    <t>MULINEDDU</t>
  </si>
  <si>
    <t>MUNDULA GIOACHINO</t>
  </si>
  <si>
    <t>MUNIZIONE VECCHIA</t>
  </si>
  <si>
    <t>MUNTAGNA (LA)</t>
  </si>
  <si>
    <t>MUNTIGGIU DI L'OSSU</t>
  </si>
  <si>
    <t>MURA ETTORE</t>
  </si>
  <si>
    <t>MURAGLIE (DELLE)</t>
  </si>
  <si>
    <t xml:space="preserve">MURENU MELCHIORRE VICOLO CHIUSO                   </t>
  </si>
  <si>
    <t>MURENU MELCHIORRE(OTTAVA)</t>
  </si>
  <si>
    <t>MURESU FILIPPO (DON)</t>
  </si>
  <si>
    <t>MURGIA DIEGO</t>
  </si>
  <si>
    <t>MURONI FRANCESCO</t>
  </si>
  <si>
    <t>MUROS</t>
  </si>
  <si>
    <t>MURRUZZULU</t>
  </si>
  <si>
    <t>MURRUZZULU -  TRONCO "A"</t>
  </si>
  <si>
    <t>MURRUZZULU - TRONCO "B"</t>
  </si>
  <si>
    <t>MUSINU GIUSEPPE (EX BANCALI STR. E)</t>
  </si>
  <si>
    <t>MUSU MARTINI BASTIANINA</t>
  </si>
  <si>
    <t>NAITANA SALVINO</t>
  </si>
  <si>
    <t>NAPOLI</t>
  </si>
  <si>
    <t>NAVIGATORI (DEI)</t>
  </si>
  <si>
    <t>NAZZARI AMEDEO</t>
  </si>
  <si>
    <t>NENNI PIETRO</t>
  </si>
  <si>
    <t>NICOLODI AURELIO</t>
  </si>
  <si>
    <t>NIEDDAZZU</t>
  </si>
  <si>
    <t>NIEDDU FRANCESCO</t>
  </si>
  <si>
    <t>NIEVO IPPOLITO</t>
  </si>
  <si>
    <t>NIGRA GIUSEPPE</t>
  </si>
  <si>
    <t>NIVOLA COSTANTINO (EX OTTAVA STR. F)</t>
  </si>
  <si>
    <t>NIZZA DAL 1 E 2 AL 19 E 22</t>
  </si>
  <si>
    <t>NIZZAV DAL 21 E 24 ALLA FINE</t>
  </si>
  <si>
    <t>NOBILE UMBERTO</t>
  </si>
  <si>
    <t>NUGHEDU S. NICOLO' (EX VILLA ASSUNTA STR. D)</t>
  </si>
  <si>
    <t>NULE (EX BIANCAREDDU STRADA A)</t>
  </si>
  <si>
    <t>NULVI</t>
  </si>
  <si>
    <t>NUORO</t>
  </si>
  <si>
    <t>NURRA</t>
  </si>
  <si>
    <t>NURRA (TRAVERSA)</t>
  </si>
  <si>
    <t>OGGIANO RAFFAELLO (S.ORSOLA)</t>
  </si>
  <si>
    <t>OGLIASTRA</t>
  </si>
  <si>
    <t>OLBIA</t>
  </si>
  <si>
    <t>OLEANDRI (DEGLI)</t>
  </si>
  <si>
    <t>OLIVASTRI (DEGLI)</t>
  </si>
  <si>
    <t>OLMEDO (CAMPANEDDA))</t>
  </si>
  <si>
    <t>ONIDA VINCENZO</t>
  </si>
  <si>
    <t>ORECCHIONI LUIGI</t>
  </si>
  <si>
    <t>ORGANARI</t>
  </si>
  <si>
    <t>ORGANARI (DEGLI)</t>
  </si>
  <si>
    <t xml:space="preserve">ORIANI ALFREDO                                    </t>
  </si>
  <si>
    <t>OROSEI (TOTTUBELLA)</t>
  </si>
  <si>
    <t>ORTOBENE (S.ORSOLA NORD)</t>
  </si>
  <si>
    <t>OSCHIRI (EX VILLA ASSUNTA STR.C)</t>
  </si>
  <si>
    <t>OSILO</t>
  </si>
  <si>
    <t>OSLO</t>
  </si>
  <si>
    <t>OSPEDALE MILITARE</t>
  </si>
  <si>
    <t>OSPITONE</t>
  </si>
  <si>
    <t>OSPIZIO CAPPUCCINI</t>
  </si>
  <si>
    <t>OSSI</t>
  </si>
  <si>
    <t>OZIERI</t>
  </si>
  <si>
    <t>PADRE COSTANTINO DEVILLA</t>
  </si>
  <si>
    <t>PADRE FRANCESCO SOLINAS</t>
  </si>
  <si>
    <t>PADRE LUCA (CANIGA)</t>
  </si>
  <si>
    <t xml:space="preserve">PADRE LUIGI DELIGIA (EX TANA DI LU MAZZONI TR.B) </t>
  </si>
  <si>
    <t>PADRE MANZELLA</t>
  </si>
  <si>
    <t>PADRE TADDEI</t>
  </si>
  <si>
    <t>PADRE ZIRANO</t>
  </si>
  <si>
    <t>PADULA ANDREA UGO</t>
  </si>
  <si>
    <t>PAGANINI NICOLO'</t>
  </si>
  <si>
    <t>PAGLIETTI MARIO</t>
  </si>
  <si>
    <t>PAIS ETTORE</t>
  </si>
  <si>
    <t xml:space="preserve">PALA DI CARRU                                     </t>
  </si>
  <si>
    <t>PALA DI S. FRANCESCO</t>
  </si>
  <si>
    <t>PALAU (TOTTUBELLA)</t>
  </si>
  <si>
    <t>PALAZZI BERNARDINO (EX OTTAVA STR.H)</t>
  </si>
  <si>
    <t>PALAZZO CIVICO</t>
  </si>
  <si>
    <t>PALMAERA</t>
  </si>
  <si>
    <t>PALMAS SALVATORE (CANIGA)</t>
  </si>
  <si>
    <t>PALME (DELLE)</t>
  </si>
  <si>
    <t>PAOLI PASQUALE</t>
  </si>
  <si>
    <t>PAPA GIOVANNI XXIII</t>
  </si>
  <si>
    <t>PARIGI</t>
  </si>
  <si>
    <t>PARINI GIUSEPPE</t>
  </si>
  <si>
    <t>PARODI EMILIO (MONS)</t>
  </si>
  <si>
    <t>PASCA GIACOMO</t>
  </si>
  <si>
    <t>PASCOLI GIOVANNI</t>
  </si>
  <si>
    <t>PASELLA WALTER</t>
  </si>
  <si>
    <t>PASTORE GIULIO</t>
  </si>
  <si>
    <t>PASUBIO</t>
  </si>
  <si>
    <t>PATTADA (EX VILLA ASSUNTA STR.A)</t>
  </si>
  <si>
    <t>PAVESE CESARE</t>
  </si>
  <si>
    <t>PAZZOLA</t>
  </si>
  <si>
    <t>SC</t>
  </si>
  <si>
    <t>PEDRAIA (LA)</t>
  </si>
  <si>
    <t>PEDRU MAZZA (CANIGA)</t>
  </si>
  <si>
    <t>PERANTONI SATTA GAVINO</t>
  </si>
  <si>
    <t>PEROSI LORENZO</t>
  </si>
  <si>
    <t>PERTINI SANDRO</t>
  </si>
  <si>
    <t>PES (DON) GAVINO</t>
  </si>
  <si>
    <t>PESCHERIA (E LARGO)</t>
  </si>
  <si>
    <t>PETTENADU</t>
  </si>
  <si>
    <t>PIAN DE SORRES</t>
  </si>
  <si>
    <t>PIANDANNA</t>
  </si>
  <si>
    <t>PIANDANNA - GIOSCARI</t>
  </si>
  <si>
    <t>PIANDANNA - MOLAFA'</t>
  </si>
  <si>
    <t>PIANU DI TRABI</t>
  </si>
  <si>
    <t>PIAVE</t>
  </si>
  <si>
    <t>PIERONI ORESTE</t>
  </si>
  <si>
    <t>PIGA ANTONIO (MONS)</t>
  </si>
  <si>
    <t>PIGAFETTA ANTONIO</t>
  </si>
  <si>
    <t>PIGLIARU ANTONIO</t>
  </si>
  <si>
    <t>PIGOZZI</t>
  </si>
  <si>
    <t>PIMPINELLA (LA)</t>
  </si>
  <si>
    <t>PINI (DEI) (CAMPANEDDA)</t>
  </si>
  <si>
    <t>PINNA DIEGO</t>
  </si>
  <si>
    <t>PINNA GAVINO</t>
  </si>
  <si>
    <t>PINNA PARPAGLIA PIETRO (GEN.)</t>
  </si>
  <si>
    <t>PIOPPI (DEI)</t>
  </si>
  <si>
    <t>PIRA MICHELANGELO (EX BANCALI STR.B)</t>
  </si>
  <si>
    <t>PIRANDELLO LUIGI</t>
  </si>
  <si>
    <t>PIRAS LUIGI (CANIGA)</t>
  </si>
  <si>
    <t>PIRAS NICOLO'</t>
  </si>
  <si>
    <t>PISCADURA</t>
  </si>
  <si>
    <t>PISCHINA RUIA</t>
  </si>
  <si>
    <t>PISURZI PIETRO (OTTAVA)</t>
  </si>
  <si>
    <t>PITOSFORI (DEI)</t>
  </si>
  <si>
    <t>PITTALIS GAVINO</t>
  </si>
  <si>
    <t>PITTALIS GIOVANNI (PROF.)</t>
  </si>
  <si>
    <t>PITTALIS GIUSEPPE (DON)</t>
  </si>
  <si>
    <t>PITTALIS-PINNA MARIO</t>
  </si>
  <si>
    <t>PITTIRICCU</t>
  </si>
  <si>
    <t>PLANARGIA</t>
  </si>
  <si>
    <t>PLATA (LA)</t>
  </si>
  <si>
    <t>PLATAMONA</t>
  </si>
  <si>
    <t>PLOAGHE</t>
  </si>
  <si>
    <t>PODDIGHE SALVATORE (EX VIA TINGARI TRONCO C)</t>
  </si>
  <si>
    <t>POLA</t>
  </si>
  <si>
    <t>POLANO LUIGI</t>
  </si>
  <si>
    <t>POLIGONO</t>
  </si>
  <si>
    <t>POLITEAMA</t>
  </si>
  <si>
    <t>POLO MARCO</t>
  </si>
  <si>
    <t>PONTE BRANDINU-FUNTANA NIEDDA</t>
  </si>
  <si>
    <t>PONTE BRANDINU-FUNTANA NIEDDA -1^ TRAVERSA</t>
  </si>
  <si>
    <t>PONTE BRANDINU-FUNTANA NIEDDA -2^ TRAVERSA</t>
  </si>
  <si>
    <t>PONTE SECCO</t>
  </si>
  <si>
    <t>PONZI GIUSEPPE (EX BANCALI STR.L)</t>
  </si>
  <si>
    <t>PORCELLANA FRANCESCO</t>
  </si>
  <si>
    <t>PORCHEDDU GINO (MONS)</t>
  </si>
  <si>
    <t>PORCHEDDU GIOVANNI ANTONIO</t>
  </si>
  <si>
    <t>PORRINO ELIO</t>
  </si>
  <si>
    <t>PORTA NUOVA</t>
  </si>
  <si>
    <t>PORTA UTZERI</t>
  </si>
  <si>
    <t xml:space="preserve">PORTO TORRES </t>
  </si>
  <si>
    <t>POZZO D'ESSE</t>
  </si>
  <si>
    <t>POZZO DI VILLA</t>
  </si>
  <si>
    <t>POZZO D'USSI</t>
  </si>
  <si>
    <t>POZZO PODESTA'(EX ARGENT.STR.H)(EX CARBONIA)</t>
  </si>
  <si>
    <t>POZZOMAGGIORE</t>
  </si>
  <si>
    <t>PRATI GIOVANNI</t>
  </si>
  <si>
    <t xml:space="preserve">PREDDA NIEDDA  </t>
  </si>
  <si>
    <t>PRINCIPE DI PIEMONTE</t>
  </si>
  <si>
    <t>PRINCIPESSA IOLANDA DAL 1 E 2 AL 71 E 48</t>
  </si>
  <si>
    <t>PRINCIPESSA IOLANDA DAL 73 E 50 ALLA FINE</t>
  </si>
  <si>
    <t>PRINCIPESSA MAFALDA</t>
  </si>
  <si>
    <t>PRINCIPESSA MARIA</t>
  </si>
  <si>
    <t>PRUNIZZEDDA</t>
  </si>
  <si>
    <t>PRUNIZZEDDA - SERRA SECCA</t>
  </si>
  <si>
    <t>PUCCINI GIACOMO</t>
  </si>
  <si>
    <t>PUDDIGHINU</t>
  </si>
  <si>
    <t>PUGGIONI LUIGI BATTISTA</t>
  </si>
  <si>
    <t>PULLI GIOVANNI ORONZO</t>
  </si>
  <si>
    <t>QUADRATO FRASSO</t>
  </si>
  <si>
    <t>QUARTIERE VECCHIO</t>
  </si>
  <si>
    <t>QUARTO</t>
  </si>
  <si>
    <t>QUASIMODO SALVATORE</t>
  </si>
  <si>
    <t>QUATTRO NOVEMBRE</t>
  </si>
  <si>
    <t>QUERCE (DELLE)</t>
  </si>
  <si>
    <t>RAMAI</t>
  </si>
  <si>
    <t>RAMUSIO GIOVANNI BATTISTA</t>
  </si>
  <si>
    <t>REGOLI</t>
  </si>
  <si>
    <t>REPUBBLICA ROMANA</t>
  </si>
  <si>
    <t>RICCIO MEDARDO</t>
  </si>
  <si>
    <t>RICCIO MIRIAM (S. ORSOLA)</t>
  </si>
  <si>
    <t>RIO D'OTTAVA</t>
  </si>
  <si>
    <t>RISORGIMENTO</t>
  </si>
  <si>
    <t>RIZZEDDU</t>
  </si>
  <si>
    <t>RIZZEDDU - GIOSCARI</t>
  </si>
  <si>
    <t>ROCKEFELLER</t>
  </si>
  <si>
    <t>RODDA QUADDA</t>
  </si>
  <si>
    <t>ROLANDO</t>
  </si>
  <si>
    <t>ROMA</t>
  </si>
  <si>
    <t>ROMA VIC. CHIUSO A</t>
  </si>
  <si>
    <t>ROMANGIA</t>
  </si>
  <si>
    <t>ROMITA GIUSEPPE</t>
  </si>
  <si>
    <t>ROSARIO</t>
  </si>
  <si>
    <t>ROSARIO (DEL)</t>
  </si>
  <si>
    <t>ROSE (DELLE)</t>
  </si>
  <si>
    <t>ROSELLO (AL)</t>
  </si>
  <si>
    <t>ROSMARINI (DEI)</t>
  </si>
  <si>
    <t>ROSSELLI (F.LLI)</t>
  </si>
  <si>
    <t>ROSSINI GIOACCHINO</t>
  </si>
  <si>
    <t>ROTH ANGELO</t>
  </si>
  <si>
    <t>ROVASIO ANNIBALE (OTTAVA)</t>
  </si>
  <si>
    <t>RUBATTU LORENZO</t>
  </si>
  <si>
    <t>RUFFILLI ROBERTO</t>
  </si>
  <si>
    <t>RUGGIU CARLO</t>
  </si>
  <si>
    <t>RUIU ANTONINO</t>
  </si>
  <si>
    <t>RUIU SALVATORE</t>
  </si>
  <si>
    <t>RUIU SORO GIOV. MARIA (DON)</t>
  </si>
  <si>
    <t>RUMANEDDA</t>
  </si>
  <si>
    <t>RUNCU</t>
  </si>
  <si>
    <t>RUSSEGLIA</t>
  </si>
  <si>
    <t>RUSSEGLIA (TRAVERSA)</t>
  </si>
  <si>
    <t>SABA AGOSTINO (MONS.)</t>
  </si>
  <si>
    <t>SABA MICHELE</t>
  </si>
  <si>
    <t>SACCHEDDU</t>
  </si>
  <si>
    <t>SACRO CUORE</t>
  </si>
  <si>
    <t>SAFFI AURELIO</t>
  </si>
  <si>
    <t>SALE SALVATORE</t>
  </si>
  <si>
    <t>SALICI (DEI)</t>
  </si>
  <si>
    <t>SALVEMINI GAETANO</t>
  </si>
  <si>
    <t>SAMBIGUCCI GAVINO</t>
  </si>
  <si>
    <t>SAN CAMILLO TRAVERSA</t>
  </si>
  <si>
    <t>SAN CARLO</t>
  </si>
  <si>
    <t>SAN CRISTOFORO</t>
  </si>
  <si>
    <t>SAN DONATO</t>
  </si>
  <si>
    <t>SAN DONATO VIC. CHIUSO A</t>
  </si>
  <si>
    <t>SAN DONATO VIC. CHIUSO B</t>
  </si>
  <si>
    <t>SAN FRANCESCO</t>
  </si>
  <si>
    <t>SAN GIORGIO - GIAGUMONA TRAVERSA</t>
  </si>
  <si>
    <t>SAN GIOVANNI - LA PEDRAIA</t>
  </si>
  <si>
    <t>SAN JOSEMARIA ESCIVA' (DE BALANGUER)</t>
  </si>
  <si>
    <t>SAN LEONARDO</t>
  </si>
  <si>
    <t>SAN LORENZO</t>
  </si>
  <si>
    <t>SAN PAOLO</t>
  </si>
  <si>
    <t>SAN PAOLO (BIANCAREDDU)</t>
  </si>
  <si>
    <t>SAN PASQUALE</t>
  </si>
  <si>
    <t>SAN PIETRO</t>
  </si>
  <si>
    <t>SAN PIETRO DI TINGARI</t>
  </si>
  <si>
    <t>SAN PIETRO D'OTTAVA</t>
  </si>
  <si>
    <t>SAN QUIRICO</t>
  </si>
  <si>
    <t>SAN SEBASTIANO</t>
  </si>
  <si>
    <t>SAN SIMPLICIO</t>
  </si>
  <si>
    <t>SAN SISTO</t>
  </si>
  <si>
    <t>SAN VIGLIANO</t>
  </si>
  <si>
    <t>SANNA GIOVANNI ANTONIO</t>
  </si>
  <si>
    <t>SAN GIOVANNI (DON)</t>
  </si>
  <si>
    <t>SANTA CATERINA</t>
  </si>
  <si>
    <t>SANTA CROCE</t>
  </si>
  <si>
    <t>SANTA GIUSTA</t>
  </si>
  <si>
    <t>SANTA MARIA</t>
  </si>
  <si>
    <t>SANTA MARIA DI LU GARDU</t>
  </si>
  <si>
    <t>SANTA MARIA DOMENICA MAZZARELLO</t>
  </si>
  <si>
    <t>SANTA TERESA DI GALLURA (TOTTUBELLA)</t>
  </si>
  <si>
    <t>SANT'AGOSTINO</t>
  </si>
  <si>
    <t>SANT'ANATOLIA</t>
  </si>
  <si>
    <t>SANT'ANATOLIA 1° TRAVERSA</t>
  </si>
  <si>
    <t>SANT'ANNA</t>
  </si>
  <si>
    <t>SANT'ELENA</t>
  </si>
  <si>
    <t>SANT'ELIGIO</t>
  </si>
  <si>
    <t>SANT'ELISABETTA</t>
  </si>
  <si>
    <t>SANT'ORSOLA</t>
  </si>
  <si>
    <t>SANT'ANTONIO</t>
  </si>
  <si>
    <t>SANT'APOLLINARE</t>
  </si>
  <si>
    <t xml:space="preserve">SANT'ORSOLA </t>
  </si>
  <si>
    <t>SANTU TETTARU</t>
  </si>
  <si>
    <t>SANZIO RAFFAELLO</t>
  </si>
  <si>
    <t>SARAGAT GIUSEPPE</t>
  </si>
  <si>
    <t>SARCIDANO (EX LA LANDRIGGA STRADA D)</t>
  </si>
  <si>
    <t>SARDEGNA</t>
  </si>
  <si>
    <t>SARI RAFAEL (CANIGA)</t>
  </si>
  <si>
    <t>SARIPPA BROTTU (OTTAVA)</t>
  </si>
  <si>
    <t>SASSU</t>
  </si>
  <si>
    <t>SATTA BRANCA PIETRO</t>
  </si>
  <si>
    <t>SATTA SEBASTIANO</t>
  </si>
  <si>
    <t>SAURO NAZARIO</t>
  </si>
  <si>
    <t>SAVOIA</t>
  </si>
  <si>
    <t>SAVONA</t>
  </si>
  <si>
    <t>SCALA DI GIOSCARI</t>
  </si>
  <si>
    <t>SCALA DI LU PINTORI</t>
  </si>
  <si>
    <t>SCALA MALA</t>
  </si>
  <si>
    <t>SCANO ANTONIO</t>
  </si>
  <si>
    <t>SCARDACCIU</t>
  </si>
  <si>
    <t>SECHI ANTONIO LEONARDO (OTTAVA)</t>
  </si>
  <si>
    <t>SECHI EUFEMIA (S.ORSOLA )</t>
  </si>
  <si>
    <t>SECHI PAOLO</t>
  </si>
  <si>
    <t>SEDILO</t>
  </si>
  <si>
    <t>SEGASIDDA MANNA</t>
  </si>
  <si>
    <t>SEGASIDDA MINORI</t>
  </si>
  <si>
    <t>SEGNI ANTONIO</t>
  </si>
  <si>
    <t>SEMINARIO VECCHIO</t>
  </si>
  <si>
    <t>SEMINARIO VECCHIO (DEL)</t>
  </si>
  <si>
    <t>SENNORI</t>
  </si>
  <si>
    <t>SERRA DI LIONI</t>
  </si>
  <si>
    <t>SERRA GAVINO (COL)</t>
  </si>
  <si>
    <t>SERRA NIEDDA</t>
  </si>
  <si>
    <t>SERRA SECCA - BUNNARI</t>
  </si>
  <si>
    <t>SERRA SECCA - DON LORENZO</t>
  </si>
  <si>
    <t>SERRADIMIGNI ROBERTA</t>
  </si>
  <si>
    <t>SETTE COMUNI(EX GIAGAMANNA STRADA C)</t>
  </si>
  <si>
    <t>SETTE FRATELLI</t>
  </si>
  <si>
    <t>SETTE FRATELLI 1° E 2° TRAVERSA</t>
  </si>
  <si>
    <t>SETTEMBRINI LUIGI</t>
  </si>
  <si>
    <t>SICILIA</t>
  </si>
  <si>
    <t>SIENI GUIDO</t>
  </si>
  <si>
    <t>SIGLIENTI STEFANO</t>
  </si>
  <si>
    <t>SILIGO (CAMPANEDDA)</t>
  </si>
  <si>
    <t>SILKI</t>
  </si>
  <si>
    <t>SIMON ITALO</t>
  </si>
  <si>
    <t>SIMULA GIOVANNI MARIA (EX S. GIOVANNI STR. B)</t>
  </si>
  <si>
    <t>SINI TARQUINIO</t>
  </si>
  <si>
    <t>SIOTTO PINTOR (F.LLI)</t>
  </si>
  <si>
    <t>SIRONI MARIO</t>
  </si>
  <si>
    <t>SISCO ANTONIO</t>
  </si>
  <si>
    <t>SISINI</t>
  </si>
  <si>
    <t>SOLARI LUIGI</t>
  </si>
  <si>
    <t>SORO PIRINO GAVINO</t>
  </si>
  <si>
    <t>SORSO</t>
  </si>
  <si>
    <t>SOS LACCHEDDOS</t>
  </si>
  <si>
    <t>SOS MONUMENTOS</t>
  </si>
  <si>
    <t>SOTGIA GIORGIO</t>
  </si>
  <si>
    <t>SPADA COSTANTINO</t>
  </si>
  <si>
    <t>SPANO GIOVANNI</t>
  </si>
  <si>
    <t>SPANU SATTA FRANCESCO (S.ORSOLA)</t>
  </si>
  <si>
    <t>SPINA SANTA PULTIGALI</t>
  </si>
  <si>
    <t>SPINOLA AMBROGIO</t>
  </si>
  <si>
    <t>STAGNO DI PILO</t>
  </si>
  <si>
    <t>STAZIONE</t>
  </si>
  <si>
    <t>STEFANELLI ROBERTO</t>
  </si>
  <si>
    <t>STINTINO</t>
  </si>
  <si>
    <t>STURZO (DON) LUIGI (VIADOTTO)</t>
  </si>
  <si>
    <t>SULCIS</t>
  </si>
  <si>
    <t>SULIS VINCENZO</t>
  </si>
  <si>
    <t>TAMERICI (DEI)</t>
  </si>
  <si>
    <t>TANA DI LU MAZZONI TRONCO A</t>
  </si>
  <si>
    <t>TANCA DI MONSIGNORI</t>
  </si>
  <si>
    <t>TANDA AUSONIO (EX BANCALI STRADA H)</t>
  </si>
  <si>
    <t>TANIGA (TRAVERSA)</t>
  </si>
  <si>
    <t>TANIGA BALDELLA</t>
  </si>
  <si>
    <t>TANIGA SAN GIACOMO MEDAS</t>
  </si>
  <si>
    <t>TANIGHEDDA</t>
  </si>
  <si>
    <t>TARAMELLI ANTONIO</t>
  </si>
  <si>
    <t>TAVOLARA EUGENIO</t>
  </si>
  <si>
    <t>TEMPIO</t>
  </si>
  <si>
    <t>THIESI</t>
  </si>
  <si>
    <t>TIGNONI-MONTI MINUDDU</t>
  </si>
  <si>
    <t xml:space="preserve">TINGARI (EX VIA TINGARI TRONCO A)  </t>
  </si>
  <si>
    <t>TINGARI 1° E 2° TRAVERSA</t>
  </si>
  <si>
    <t>TINTORETTO</t>
  </si>
  <si>
    <t>TIRIBBA (LA)</t>
  </si>
  <si>
    <t>TIRSO</t>
  </si>
  <si>
    <t>TISSI</t>
  </si>
  <si>
    <t>TOGLIATTI PALMIRO</t>
  </si>
  <si>
    <t>TOLA EFISIO PASQUALE</t>
  </si>
  <si>
    <t>TOLA LUIGI (EX VIA TINGARI TRONCO B)</t>
  </si>
  <si>
    <t>TORINO</t>
  </si>
  <si>
    <t>TORRALBA</t>
  </si>
  <si>
    <t xml:space="preserve">TORRE (DELLA)                                     </t>
  </si>
  <si>
    <t>TORRE TONDA</t>
  </si>
  <si>
    <t>TORRES</t>
  </si>
  <si>
    <t>TOSCANINI ARTURO</t>
  </si>
  <si>
    <t>TRE MONTI (EX GIAGAMANNA STRADA B)</t>
  </si>
  <si>
    <t>TRENTO</t>
  </si>
  <si>
    <t>TRIESTE</t>
  </si>
  <si>
    <t>TRINCEA DELLE FRASCHE (EX GIAGAMANNA STR. E)</t>
  </si>
  <si>
    <t>TRINITA' (DELLA)</t>
  </si>
  <si>
    <t>TROPPU ILDE</t>
  </si>
  <si>
    <t>TRUNCONI</t>
  </si>
  <si>
    <t>TRUNCONI TRONCO A E TRONCO B</t>
  </si>
  <si>
    <t>TUCCONI SALVATORE (OTTAVA)</t>
  </si>
  <si>
    <t>TURATI FILIPPO</t>
  </si>
  <si>
    <t>TURRITANA</t>
  </si>
  <si>
    <t>TUVERI GIOVANNI BATTISTA</t>
  </si>
  <si>
    <t>ULIVETI (DEGLI)</t>
  </si>
  <si>
    <t>ULIVO (DELL') (EX FILIGHEDDU STR. A)</t>
  </si>
  <si>
    <t>UMANA GIUSEPPE</t>
  </si>
  <si>
    <t>UMBERTO I° DAL 1 E 2 AL 49 E 46</t>
  </si>
  <si>
    <t>UMBERTO I° DAL 51 E 48 ALLA FINE</t>
  </si>
  <si>
    <t>UNGARETTI GIUSEPPE</t>
  </si>
  <si>
    <t>UNIVERSITA'</t>
  </si>
  <si>
    <t>UNIVERSITA' (DELL')</t>
  </si>
  <si>
    <t>USAI</t>
  </si>
  <si>
    <t>USINI</t>
  </si>
  <si>
    <t xml:space="preserve">USODIMARE ANTONIO                                 </t>
  </si>
  <si>
    <t>VAGLIO ( DEL )</t>
  </si>
  <si>
    <t>SLT</t>
  </si>
  <si>
    <t>VALLE DEI CICLAMINI</t>
  </si>
  <si>
    <t>VALLE GARDONA</t>
  </si>
  <si>
    <t>VALLERO STEFANO</t>
  </si>
  <si>
    <t>VARDABASSO SILVIO</t>
  </si>
  <si>
    <t>VECELLIO TIZIANO</t>
  </si>
  <si>
    <t>VENEZIA</t>
  </si>
  <si>
    <t>VENTICINQUE APRILE</t>
  </si>
  <si>
    <t>VENTIQUATTRO MAGGIO</t>
  </si>
  <si>
    <t>VERONA</t>
  </si>
  <si>
    <t>VERONESE</t>
  </si>
  <si>
    <t>VESPUCCI AMERIGO</t>
  </si>
  <si>
    <t>VICO FRANCESCO</t>
  </si>
  <si>
    <t>VIENNA</t>
  </si>
  <si>
    <t>VIGLIANO ADDIS</t>
  </si>
  <si>
    <t>VIGNE (DELLE)</t>
  </si>
  <si>
    <t>VIOLA</t>
  </si>
  <si>
    <t>VIRDIS SEBASTIANO</t>
  </si>
  <si>
    <t>VITTORIO EMANUELE II</t>
  </si>
  <si>
    <t>VITTORIO VENETO</t>
  </si>
  <si>
    <t>VIVALDI (F.LLI)</t>
  </si>
  <si>
    <t>VIZILIU</t>
  </si>
  <si>
    <t>VOLONTE' GIANMARIA</t>
  </si>
  <si>
    <t>WAGNER MAX LEOPOLD</t>
  </si>
  <si>
    <t>WASHINGTON</t>
  </si>
  <si>
    <t>XXIV MAGGIO</t>
  </si>
  <si>
    <t>XXV APRILE</t>
  </si>
  <si>
    <t>ZANETTI GINEVRA</t>
  </si>
  <si>
    <t>ZANFARINO MAURIZIO</t>
  </si>
  <si>
    <t>ZARA</t>
  </si>
  <si>
    <t>ZENTU FIGGHI</t>
  </si>
  <si>
    <t>ZINZIODDA LI BUTTANGARI</t>
  </si>
  <si>
    <t>ZIRANO PADRE</t>
  </si>
  <si>
    <t>ZIROTTU A. V. (A. SABA) (EX BANCALI STR. N)</t>
  </si>
  <si>
    <t>ZIRRA - S. M. LA PALMA</t>
  </si>
  <si>
    <t>ZIRULIA</t>
  </si>
  <si>
    <t>ZIU CESARU</t>
  </si>
  <si>
    <t>ZIU REMUNDU (OTTAVA)</t>
  </si>
  <si>
    <t>ZIU SANTONA</t>
  </si>
  <si>
    <t>ZUARI</t>
  </si>
  <si>
    <t>ZUCCA ANTONIO</t>
  </si>
  <si>
    <t>DISTANZA km    A/R</t>
  </si>
  <si>
    <t>A</t>
  </si>
  <si>
    <t>B</t>
  </si>
  <si>
    <t>C</t>
  </si>
  <si>
    <t>D</t>
  </si>
  <si>
    <t>E</t>
  </si>
  <si>
    <t>F</t>
  </si>
  <si>
    <t>G</t>
  </si>
  <si>
    <t>I</t>
  </si>
  <si>
    <t>K</t>
  </si>
  <si>
    <t>L</t>
  </si>
  <si>
    <t>M</t>
  </si>
  <si>
    <t>N</t>
  </si>
  <si>
    <t>O</t>
  </si>
  <si>
    <t>P</t>
  </si>
  <si>
    <t>Q</t>
  </si>
  <si>
    <t>R</t>
  </si>
  <si>
    <t>S</t>
  </si>
  <si>
    <t>T</t>
  </si>
  <si>
    <t>U</t>
  </si>
  <si>
    <t>V</t>
  </si>
  <si>
    <t>W</t>
  </si>
  <si>
    <t>X</t>
  </si>
  <si>
    <t>Z</t>
  </si>
  <si>
    <t>S.P.</t>
  </si>
  <si>
    <t>Ritorna a specifica</t>
  </si>
  <si>
    <t>LOCALITA'</t>
  </si>
  <si>
    <t>ALA DEI SARDI</t>
  </si>
  <si>
    <t>BANARI</t>
  </si>
  <si>
    <t>BESSUDE</t>
  </si>
  <si>
    <t>BONNANARO</t>
  </si>
  <si>
    <t>BORUTTA</t>
  </si>
  <si>
    <t>BUDDUSO</t>
  </si>
  <si>
    <t>BULZI</t>
  </si>
  <si>
    <t>CARGEGHE</t>
  </si>
  <si>
    <t>CHEREMULE</t>
  </si>
  <si>
    <t>CHIARAMONTI</t>
  </si>
  <si>
    <t>CODRONGIANOS</t>
  </si>
  <si>
    <t>COSSOINE</t>
  </si>
  <si>
    <t>GIAVE</t>
  </si>
  <si>
    <t>ITTIREDDU</t>
  </si>
  <si>
    <t>LAERRU</t>
  </si>
  <si>
    <t>MARA</t>
  </si>
  <si>
    <t>MARTIS</t>
  </si>
  <si>
    <t>MONTELEONE</t>
  </si>
  <si>
    <t>NUGHEDU</t>
  </si>
  <si>
    <t>OLMEDO</t>
  </si>
  <si>
    <t>OSCHIRI</t>
  </si>
  <si>
    <t>PADRIA</t>
  </si>
  <si>
    <t>PADRU</t>
  </si>
  <si>
    <t>PATTADA</t>
  </si>
  <si>
    <t>PORTO TORRES</t>
  </si>
  <si>
    <t>PUTIFIGARI</t>
  </si>
  <si>
    <t>ROMANA</t>
  </si>
  <si>
    <t>S. M. COGHINAS</t>
  </si>
  <si>
    <t>SEDINI</t>
  </si>
  <si>
    <t>SEMESTENE</t>
  </si>
  <si>
    <t>SILIGO</t>
  </si>
  <si>
    <t>TERGU</t>
  </si>
  <si>
    <t>TULA</t>
  </si>
  <si>
    <t>URI</t>
  </si>
  <si>
    <t>VALLEDORIA</t>
  </si>
  <si>
    <t xml:space="preserve">VILLANOVA M. </t>
  </si>
  <si>
    <t xml:space="preserve">COMUNI CIRCONDARIO </t>
  </si>
  <si>
    <t>RITORNA A SPECIFICA</t>
  </si>
  <si>
    <r>
      <t>ATTI POSTALI IN ITALIA*</t>
    </r>
    <r>
      <rPr>
        <b/>
        <sz val="11"/>
        <color theme="1"/>
        <rFont val="Calibri"/>
        <family val="2"/>
      </rPr>
      <t>④</t>
    </r>
  </si>
  <si>
    <r>
      <t xml:space="preserve">   </t>
    </r>
    <r>
      <rPr>
        <b/>
        <sz val="11"/>
        <color theme="1"/>
        <rFont val="Calibri"/>
        <family val="2"/>
      </rPr>
      <t xml:space="preserve">      fino a 20 g</t>
    </r>
  </si>
  <si>
    <r>
      <t xml:space="preserve"> </t>
    </r>
    <r>
      <rPr>
        <b/>
        <sz val="11"/>
        <color theme="1"/>
        <rFont val="Calibri"/>
        <family val="2"/>
      </rPr>
      <t xml:space="preserve">    da 21 g  a 100 g</t>
    </r>
  </si>
  <si>
    <r>
      <t xml:space="preserve"> </t>
    </r>
    <r>
      <rPr>
        <b/>
        <sz val="11"/>
        <color theme="1"/>
        <rFont val="Calibri"/>
        <family val="2"/>
      </rPr>
      <t xml:space="preserve">       da 101 g  a 350 g</t>
    </r>
  </si>
  <si>
    <r>
      <t xml:space="preserve">   ATTI POSTALI ALL' ESTERO* </t>
    </r>
    <r>
      <rPr>
        <b/>
        <i/>
        <sz val="11"/>
        <color theme="1"/>
        <rFont val="Calibri"/>
        <family val="2"/>
      </rPr>
      <t>⑤</t>
    </r>
  </si>
  <si>
    <t>❺ Inserire il numero dei postali esteri secondo il peso dell'atto e la zona di riferimento. Per conoscere le zone tariffarie clicca sul pulsante apposito.</t>
  </si>
  <si>
    <t xml:space="preserve">ZONA 1 </t>
  </si>
  <si>
    <t xml:space="preserve">Albania, Andorra, Austria, Belgio, Bielorussia, Bosnia-Erzegovina,Bulgaria, Cipro, Croazia, Danimarca, Estonia, Filandia, Francia, Gemania, Gibilterra, Gran Bretagna, </t>
  </si>
  <si>
    <t>Grecia, Irlanda, Islanda, Kosovo, Lettonia, Liechtenstein, Lituania, Lussemburgo, Macedonia, Malta, Moldavia, Monaco, Montenegro, Norvegia, Olanda, Polonia</t>
  </si>
  <si>
    <t>Portogallo, Repubblica Ceca, Romania, Russia, Serbia, Slovacchia, Slovenia, Spagna, Svezia, Svizzera, Turchia, Ucraina, Ungheria</t>
  </si>
  <si>
    <t>Algeria, Egitto, Giordania, Israele, Libano, Marocco, Siria, Tunisia</t>
  </si>
  <si>
    <t>ZONA 2</t>
  </si>
  <si>
    <t>Altri paesi dell'AFRICA      AMERICHE, ASIA</t>
  </si>
  <si>
    <t>Angola, Ascensio-Isole (UK), Benin, Botswana, Burkina Faso, Burundi, Camerun, Capo Verde, Ciad, Comore, Costa d'Avorio, Eritrea, Etiopia, Gabon, Gambia, Ghana</t>
  </si>
  <si>
    <t>Gibuli, Guinea, Guinea Bissau, Kenya, Lesotho, Liberia, Madagascar, Malawl, Mali, Mauritania, Mauitius, Mozambico, Namibia, Niger, Nigeria, Rep. Centrafricana</t>
  </si>
  <si>
    <t>Rep. Dem. Del Congo, Reunion (isole), Ruanda, Sant'Elena (Isola), Sao Tome&amp;Principe, Senegal, Seychelles, Sierra Leone, Somalia, Sud Africa, Sudan, Swaziland</t>
  </si>
  <si>
    <t>Tanzania, Togo, Tristan Da Chnha, Uganda, Zambia, Zimbabwe</t>
  </si>
  <si>
    <t>Antigua&amp;Barbuda, Argentina, Aruba, Bahamas, Barbados, Belize, Bermuda, Bolivia, Brasile, Canada, Cayman Isole, Cile, Colombia, Costa Rica, Cuba, Dominica</t>
  </si>
  <si>
    <t>Ecuador, El Salvador, Falklands (Isole), Giamaica, Grenada, Groelandia, Guadalupa, Guantanamo Bay, Guatemala, Guyana, Guyana (Francese), Haiti, Honduras</t>
  </si>
  <si>
    <t>Martinica, Messico, Midway, Montserrat, Nicaragua, Panama, Paraguay, Peru, Porto Rico, Repubblica Dominicana, Saint Kitts Ande Nevis (Saint Christopher)</t>
  </si>
  <si>
    <t>Saint Pierre&amp;Miquelon, Saint Vincent (E Granadines), Stati Uniti, Suriname, Trinidad&amp;Tobago, Turks And Caicos (Isole), Uruguay, Venezuela, Vergini (Isole)</t>
  </si>
  <si>
    <t>Br. Vergini (Isole), USA</t>
  </si>
  <si>
    <t>Afghanistan, Aurabia Saudita, Armenia, Azerbaidjan, Bangladesh, Bhutan, Brunei, Cambogia, Cina, Corea Del Nord - Rep. Dem, Corea Del Sud, Emirati Arabi Uniti</t>
  </si>
  <si>
    <t>Filippine, Georgia, Giappone, Hong Kong, India, Indonesia, Iran, Kazakistan, Kirghizistan, Kuwait, Laos, Maldive, Malesia, Mongolia, Myanmar Burnma (Birmania)</t>
  </si>
  <si>
    <t>Nepal, Oman, Qatar, Singapore, Sri Lanka, Tagikistan, Taiwan, Thailandia, Timor Orientale (Est), Turkmenistan, Uzbekista, Vietnam</t>
  </si>
  <si>
    <t>ZONA 3</t>
  </si>
  <si>
    <t>OCEANIA</t>
  </si>
  <si>
    <t>Australia, Christmas (Isole), Cook (Isole), Fanning (Isole), Fiji (Isole), Guam, Kiriball, Marshall (Isole), Nauru, Nuova Caledonia, Nuova Zelanda, Palau, Papua Nuova</t>
  </si>
  <si>
    <t>Gunea, Phoenix, Pilcairn, Polinesia (Francese), Salpan (Isole Marianne), Salomone (Isole), Samoa (Americane), Samoa (Western), Santa Croce, Tonga (Isole)</t>
  </si>
  <si>
    <t>Tuvalu, Vanuatu, Wake</t>
  </si>
  <si>
    <t>SAN MARINO - VATICANO</t>
  </si>
  <si>
    <t xml:space="preserve">                                                  ZONE TARIFFARIE INTERNAZIONALI</t>
  </si>
  <si>
    <t>Km. a.r</t>
  </si>
  <si>
    <t>Km. a.r.</t>
  </si>
  <si>
    <t xml:space="preserve"> COMUNI del Circondario</t>
  </si>
  <si>
    <r>
      <t xml:space="preserve">TRASFERTE*  </t>
    </r>
    <r>
      <rPr>
        <b/>
        <sz val="11"/>
        <color theme="1"/>
        <rFont val="Calibri"/>
        <family val="2"/>
      </rPr>
      <t>③</t>
    </r>
  </si>
  <si>
    <r>
      <t xml:space="preserve">TOTALE SPECIFICA* </t>
    </r>
    <r>
      <rPr>
        <b/>
        <sz val="14"/>
        <color theme="1"/>
        <rFont val="Calibri"/>
        <family val="2"/>
      </rPr>
      <t>⑥</t>
    </r>
  </si>
  <si>
    <t>EUROPA    -   BACINO DEL MEDITERRANEO</t>
  </si>
  <si>
    <r>
      <t xml:space="preserve">     </t>
    </r>
    <r>
      <rPr>
        <b/>
        <sz val="11"/>
        <color rgb="FFFF0000"/>
        <rFont val="Calibri"/>
        <family val="2"/>
        <scheme val="minor"/>
      </rPr>
      <t>Zona 1</t>
    </r>
    <r>
      <rPr>
        <b/>
        <sz val="11"/>
        <color theme="1"/>
        <rFont val="Calibri"/>
        <family val="2"/>
        <scheme val="minor"/>
      </rPr>
      <t xml:space="preserve">                   fino a 20 g</t>
    </r>
  </si>
  <si>
    <r>
      <t xml:space="preserve">          </t>
    </r>
    <r>
      <rPr>
        <b/>
        <sz val="11"/>
        <color rgb="FFFF0000"/>
        <rFont val="Calibri"/>
        <family val="2"/>
        <scheme val="minor"/>
      </rPr>
      <t xml:space="preserve"> "  </t>
    </r>
    <r>
      <rPr>
        <b/>
        <sz val="11"/>
        <color theme="1"/>
        <rFont val="Calibri"/>
        <family val="2"/>
        <scheme val="minor"/>
      </rPr>
      <t xml:space="preserve">                  da  51 g a 100 g</t>
    </r>
  </si>
  <si>
    <r>
      <t xml:space="preserve">         </t>
    </r>
    <r>
      <rPr>
        <b/>
        <sz val="11"/>
        <color rgb="FFFF0000"/>
        <rFont val="Calibri"/>
        <family val="2"/>
        <scheme val="minor"/>
      </rPr>
      <t xml:space="preserve">  "  </t>
    </r>
    <r>
      <rPr>
        <b/>
        <sz val="11"/>
        <color theme="1"/>
        <rFont val="Calibri"/>
        <family val="2"/>
        <scheme val="minor"/>
      </rPr>
      <t xml:space="preserve">                 da 101 g a 250 g</t>
    </r>
  </si>
  <si>
    <r>
      <t xml:space="preserve">          </t>
    </r>
    <r>
      <rPr>
        <b/>
        <sz val="11"/>
        <color rgb="FFFF0000"/>
        <rFont val="Calibri"/>
        <family val="2"/>
        <scheme val="minor"/>
      </rPr>
      <t xml:space="preserve"> "  </t>
    </r>
    <r>
      <rPr>
        <b/>
        <sz val="11"/>
        <color theme="1"/>
        <rFont val="Calibri"/>
        <family val="2"/>
        <scheme val="minor"/>
      </rPr>
      <t xml:space="preserve">                  da   21 g a 50 g</t>
    </r>
  </si>
  <si>
    <r>
      <rPr>
        <b/>
        <sz val="11"/>
        <color rgb="FFFF0000"/>
        <rFont val="Calibri"/>
        <family val="2"/>
        <scheme val="minor"/>
      </rPr>
      <t>S. Marino/Vatic.</t>
    </r>
    <r>
      <rPr>
        <b/>
        <sz val="11"/>
        <color theme="1"/>
        <rFont val="Calibri"/>
        <family val="2"/>
        <scheme val="minor"/>
      </rPr>
      <t xml:space="preserve">    fino a 20 g</t>
    </r>
  </si>
  <si>
    <r>
      <t xml:space="preserve">     </t>
    </r>
    <r>
      <rPr>
        <b/>
        <sz val="11"/>
        <color rgb="FFFF0000"/>
        <rFont val="Calibri"/>
        <family val="2"/>
        <scheme val="minor"/>
      </rPr>
      <t>Zona 2</t>
    </r>
    <r>
      <rPr>
        <b/>
        <sz val="11"/>
        <color theme="1"/>
        <rFont val="Calibri"/>
        <family val="2"/>
        <scheme val="minor"/>
      </rPr>
      <t xml:space="preserve">                   fino a 20 g</t>
    </r>
  </si>
  <si>
    <r>
      <t xml:space="preserve">     </t>
    </r>
    <r>
      <rPr>
        <b/>
        <sz val="11"/>
        <color rgb="FFFF0000"/>
        <rFont val="Calibri"/>
        <family val="2"/>
        <scheme val="minor"/>
      </rPr>
      <t>Zona 3</t>
    </r>
    <r>
      <rPr>
        <b/>
        <sz val="11"/>
        <color theme="1"/>
        <rFont val="Calibri"/>
        <family val="2"/>
        <scheme val="minor"/>
      </rPr>
      <t xml:space="preserve">                   fino a 20 g</t>
    </r>
  </si>
  <si>
    <t>urgente</t>
  </si>
  <si>
    <t>senza urgenza</t>
  </si>
  <si>
    <t>❹ Inserire il numero degli atti a mezzo  posta  secondo il peso dell'atto -</t>
  </si>
  <si>
    <r>
      <t xml:space="preserve">SELEZIONARE                                       </t>
    </r>
    <r>
      <rPr>
        <b/>
        <sz val="11"/>
        <color rgb="FFFF0000"/>
        <rFont val="Calibri"/>
        <family val="2"/>
        <scheme val="minor"/>
      </rPr>
      <t>(v.d. Legenda in calce al foglio)</t>
    </r>
  </si>
  <si>
    <t>❻ Il totale della specifica può variare in presenza di eventuali notifiche ai sensi dell'art. 140 c.p.c. (€ 6,55) o ad ulteriori km effettivamente percorsi</t>
  </si>
  <si>
    <r>
      <t xml:space="preserve">         </t>
    </r>
    <r>
      <rPr>
        <b/>
        <sz val="11"/>
        <color rgb="FFFF0000"/>
        <rFont val="Calibri"/>
        <family val="2"/>
        <scheme val="minor"/>
      </rPr>
      <t xml:space="preserve">    " </t>
    </r>
    <r>
      <rPr>
        <b/>
        <sz val="11"/>
        <color theme="1"/>
        <rFont val="Calibri"/>
        <family val="2"/>
        <scheme val="minor"/>
      </rPr>
      <t xml:space="preserve">                 da 21 g a 50 g</t>
    </r>
  </si>
  <si>
    <r>
      <t xml:space="preserve">         </t>
    </r>
    <r>
      <rPr>
        <b/>
        <sz val="11"/>
        <color rgb="FFFF0000"/>
        <rFont val="Calibri"/>
        <family val="2"/>
        <scheme val="minor"/>
      </rPr>
      <t xml:space="preserve">    " </t>
    </r>
    <r>
      <rPr>
        <b/>
        <sz val="11"/>
        <color theme="1"/>
        <rFont val="Calibri"/>
        <family val="2"/>
        <scheme val="minor"/>
      </rPr>
      <t xml:space="preserve">                 da 50  g a 100 g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</si>
</sst>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&quot;€&quot;\ * #,##0.00_-;\-&quot;€&quot;\ * #,##0.00_-;_-&quot;€&quot;\ * &quot;-&quot;??_-;_-@_-"/>
    <numFmt numFmtId="165" formatCode="&quot;€&quot;\ #,##0.00"/>
  </numFmts>
  <fonts count="4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4"/>
      <color rgb="FFFF0000"/>
      <name val="Calibri"/>
      <family val="2"/>
      <scheme val="minor"/>
    </font>
    <font>
      <sz val="12"/>
      <color theme="1"/>
      <name val="Calibri"/>
      <family val="2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indexed="8"/>
      <name val="Times New Roman"/>
      <family val="1"/>
    </font>
    <font>
      <b/>
      <sz val="14"/>
      <color indexed="12"/>
      <name val="Arial"/>
      <family val="2"/>
    </font>
    <font>
      <b/>
      <sz val="10"/>
      <name val="Arial"/>
      <family val="2"/>
    </font>
    <font>
      <b/>
      <sz val="12"/>
      <color indexed="10"/>
      <name val="Arial"/>
      <family val="2"/>
    </font>
    <font>
      <sz val="10"/>
      <name val="Arial"/>
    </font>
    <font>
      <sz val="8"/>
      <color indexed="10"/>
      <name val="Arial"/>
      <family val="2"/>
    </font>
    <font>
      <b/>
      <sz val="12"/>
      <name val="Arial"/>
      <family val="2"/>
    </font>
    <font>
      <b/>
      <sz val="12"/>
      <name val="Times New Roman"/>
      <family val="1"/>
    </font>
    <font>
      <b/>
      <sz val="12"/>
      <color indexed="12"/>
      <name val="Tahoma"/>
      <family val="2"/>
    </font>
    <font>
      <b/>
      <i/>
      <sz val="12"/>
      <color indexed="12"/>
      <name val="Tahoma"/>
      <family val="2"/>
    </font>
    <font>
      <b/>
      <sz val="16"/>
      <color indexed="12"/>
      <name val="Tahoma"/>
      <family val="2"/>
    </font>
    <font>
      <b/>
      <sz val="8"/>
      <color indexed="81"/>
      <name val="Tahoma"/>
      <family val="2"/>
    </font>
    <font>
      <i/>
      <sz val="14"/>
      <color indexed="10"/>
      <name val="Comic Sans MS"/>
      <family val="4"/>
    </font>
    <font>
      <i/>
      <sz val="14"/>
      <color indexed="12"/>
      <name val="Comic Sans MS"/>
      <family val="4"/>
    </font>
    <font>
      <b/>
      <sz val="18"/>
      <color theme="1"/>
      <name val="Calibri"/>
      <family val="2"/>
      <scheme val="minor"/>
    </font>
    <font>
      <sz val="11"/>
      <color theme="1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</font>
    <font>
      <b/>
      <sz val="11"/>
      <color rgb="FFFF0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7" tint="-0.249977111117893"/>
      <name val="Calibri"/>
      <family val="2"/>
      <scheme val="minor"/>
    </font>
    <font>
      <b/>
      <sz val="14"/>
      <color theme="1"/>
      <name val="Calibri"/>
      <family val="2"/>
    </font>
    <font>
      <b/>
      <u/>
      <sz val="12"/>
      <color rgb="FFFF0000"/>
      <name val="Calibri"/>
      <family val="2"/>
      <scheme val="minor"/>
    </font>
    <font>
      <b/>
      <u/>
      <sz val="11"/>
      <color rgb="FFC0000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i/>
      <u/>
      <sz val="12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24"/>
      </patternFill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10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ashDot">
        <color indexed="64"/>
      </bottom>
      <diagonal/>
    </border>
    <border>
      <left/>
      <right style="thin">
        <color indexed="64"/>
      </right>
      <top style="dashDot">
        <color indexed="64"/>
      </top>
      <bottom style="dashDot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ashDot">
        <color indexed="64"/>
      </bottom>
      <diagonal/>
    </border>
    <border>
      <left style="medium">
        <color indexed="64"/>
      </left>
      <right style="medium">
        <color indexed="64"/>
      </right>
      <top style="dashDot">
        <color indexed="64"/>
      </top>
      <bottom style="dashDot">
        <color indexed="64"/>
      </bottom>
      <diagonal/>
    </border>
    <border>
      <left style="medium">
        <color indexed="64"/>
      </left>
      <right style="medium">
        <color indexed="64"/>
      </right>
      <top style="dashDot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tted">
        <color indexed="64"/>
      </bottom>
      <diagonal/>
    </border>
    <border>
      <left style="thin">
        <color indexed="64"/>
      </left>
      <right/>
      <top style="hair">
        <color indexed="64"/>
      </top>
      <bottom style="dotted">
        <color indexed="64"/>
      </bottom>
      <diagonal/>
    </border>
    <border>
      <left/>
      <right style="hair">
        <color indexed="64"/>
      </right>
      <top style="hair">
        <color indexed="64"/>
      </top>
      <bottom style="dotted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ashDot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dashDotDot">
        <color indexed="64"/>
      </top>
      <bottom/>
      <diagonal/>
    </border>
    <border>
      <left style="medium">
        <color indexed="64"/>
      </left>
      <right style="medium">
        <color indexed="64"/>
      </right>
      <top style="dashDotDot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Dot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ashDotDot">
        <color indexed="64"/>
      </bottom>
      <diagonal/>
    </border>
    <border>
      <left/>
      <right style="thin">
        <color indexed="64"/>
      </right>
      <top style="double">
        <color indexed="64"/>
      </top>
      <bottom style="dashDotDot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dashDotDot">
        <color indexed="64"/>
      </top>
      <bottom style="dashDotDot">
        <color indexed="64"/>
      </bottom>
      <diagonal/>
    </border>
    <border>
      <left/>
      <right style="thin">
        <color indexed="64"/>
      </right>
      <top style="dashDotDot">
        <color indexed="64"/>
      </top>
      <bottom style="dashDotDot">
        <color indexed="64"/>
      </bottom>
      <diagonal/>
    </border>
    <border>
      <left style="thin">
        <color indexed="64"/>
      </left>
      <right style="thin">
        <color indexed="64"/>
      </right>
      <top style="dashDotDot">
        <color indexed="64"/>
      </top>
      <bottom style="dashDot">
        <color indexed="64"/>
      </bottom>
      <diagonal/>
    </border>
    <border>
      <left style="thin">
        <color indexed="64"/>
      </left>
      <right style="thin">
        <color indexed="64"/>
      </right>
      <top style="dashDot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ashDot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dashDot">
        <color indexed="64"/>
      </bottom>
      <diagonal/>
    </border>
    <border>
      <left/>
      <right style="thin">
        <color indexed="64"/>
      </right>
      <top style="hair">
        <color indexed="64"/>
      </top>
      <bottom style="dashDot">
        <color indexed="64"/>
      </bottom>
      <diagonal/>
    </border>
    <border>
      <left style="thin">
        <color indexed="64"/>
      </left>
      <right style="thin">
        <color indexed="64"/>
      </right>
      <top style="dashDot">
        <color indexed="64"/>
      </top>
      <bottom style="dashDot">
        <color indexed="64"/>
      </bottom>
      <diagonal/>
    </border>
    <border>
      <left style="thin">
        <color indexed="64"/>
      </left>
      <right style="thin">
        <color indexed="64"/>
      </right>
      <top style="dashDot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ashDot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ashDot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dashDot">
        <color indexed="64"/>
      </bottom>
      <diagonal/>
    </border>
    <border>
      <left style="thin">
        <color indexed="64"/>
      </left>
      <right style="thin">
        <color indexed="64"/>
      </right>
      <top style="dashDot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4" fillId="0" borderId="0" applyNumberFormat="0" applyFill="0" applyBorder="0" applyAlignment="0" applyProtection="0"/>
  </cellStyleXfs>
  <cellXfs count="257">
    <xf numFmtId="0" fontId="0" fillId="0" borderId="0" xfId="0"/>
    <xf numFmtId="0" fontId="0" fillId="2" borderId="0" xfId="0" applyFill="1"/>
    <xf numFmtId="0" fontId="1" fillId="0" borderId="0" xfId="0" applyFont="1"/>
    <xf numFmtId="0" fontId="0" fillId="0" borderId="9" xfId="0" applyBorder="1"/>
    <xf numFmtId="0" fontId="0" fillId="0" borderId="15" xfId="0" applyBorder="1"/>
    <xf numFmtId="0" fontId="0" fillId="0" borderId="0" xfId="0" applyAlignment="1">
      <alignment horizontal="center"/>
    </xf>
    <xf numFmtId="0" fontId="0" fillId="0" borderId="20" xfId="0" applyBorder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0" fillId="0" borderId="18" xfId="0" applyBorder="1"/>
    <xf numFmtId="0" fontId="6" fillId="0" borderId="18" xfId="0" applyFont="1" applyBorder="1" applyAlignment="1">
      <alignment horizontal="center"/>
    </xf>
    <xf numFmtId="0" fontId="13" fillId="6" borderId="0" xfId="0" applyFont="1" applyFill="1" applyAlignment="1">
      <alignment horizontal="center"/>
    </xf>
    <xf numFmtId="0" fontId="12" fillId="6" borderId="0" xfId="0" applyFont="1" applyFill="1" applyAlignment="1">
      <alignment horizontal="center"/>
    </xf>
    <xf numFmtId="0" fontId="14" fillId="3" borderId="14" xfId="1" applyFill="1" applyBorder="1"/>
    <xf numFmtId="0" fontId="0" fillId="7" borderId="0" xfId="0" applyFill="1" applyProtection="1">
      <protection hidden="1"/>
    </xf>
    <xf numFmtId="0" fontId="15" fillId="7" borderId="0" xfId="0" applyFont="1" applyFill="1" applyAlignment="1" applyProtection="1">
      <alignment vertical="center"/>
      <protection hidden="1"/>
    </xf>
    <xf numFmtId="0" fontId="19" fillId="7" borderId="0" xfId="0" applyFont="1" applyFill="1" applyAlignment="1" applyProtection="1">
      <alignment vertical="center" wrapText="1"/>
      <protection hidden="1"/>
    </xf>
    <xf numFmtId="1" fontId="19" fillId="7" borderId="0" xfId="0" applyNumberFormat="1" applyFont="1" applyFill="1" applyAlignment="1" applyProtection="1">
      <alignment horizontal="left" vertical="center"/>
      <protection hidden="1"/>
    </xf>
    <xf numFmtId="0" fontId="0" fillId="0" borderId="23" xfId="0" applyBorder="1"/>
    <xf numFmtId="0" fontId="0" fillId="0" borderId="0" xfId="0" applyAlignment="1">
      <alignment horizontal="right"/>
    </xf>
    <xf numFmtId="0" fontId="35" fillId="0" borderId="0" xfId="0" applyFont="1"/>
    <xf numFmtId="43" fontId="21" fillId="10" borderId="0" xfId="0" applyNumberFormat="1" applyFont="1" applyFill="1" applyAlignment="1" applyProtection="1">
      <alignment horizontal="center" vertical="center"/>
      <protection hidden="1"/>
    </xf>
    <xf numFmtId="43" fontId="18" fillId="10" borderId="0" xfId="0" applyNumberFormat="1" applyFont="1" applyFill="1" applyAlignment="1" applyProtection="1">
      <alignment horizontal="center" vertical="center"/>
      <protection hidden="1"/>
    </xf>
    <xf numFmtId="4" fontId="18" fillId="10" borderId="0" xfId="0" applyNumberFormat="1" applyFont="1" applyFill="1" applyAlignment="1" applyProtection="1">
      <alignment horizontal="center" vertical="center"/>
      <protection hidden="1"/>
    </xf>
    <xf numFmtId="0" fontId="0" fillId="10" borderId="0" xfId="0" applyFill="1"/>
    <xf numFmtId="0" fontId="15" fillId="10" borderId="0" xfId="0" applyFont="1" applyFill="1" applyAlignment="1" applyProtection="1">
      <alignment horizontal="left" vertical="center"/>
      <protection locked="0"/>
    </xf>
    <xf numFmtId="0" fontId="15" fillId="10" borderId="0" xfId="0" applyFont="1" applyFill="1" applyAlignment="1" applyProtection="1">
      <alignment horizontal="center" vertical="center"/>
      <protection locked="0"/>
    </xf>
    <xf numFmtId="0" fontId="20" fillId="10" borderId="0" xfId="0" applyFont="1" applyFill="1" applyAlignment="1" applyProtection="1">
      <alignment horizontal="center" vertical="center" wrapText="1"/>
      <protection hidden="1"/>
    </xf>
    <xf numFmtId="1" fontId="19" fillId="10" borderId="0" xfId="0" applyNumberFormat="1" applyFont="1" applyFill="1" applyAlignment="1" applyProtection="1">
      <alignment horizontal="left" vertical="center"/>
      <protection hidden="1"/>
    </xf>
    <xf numFmtId="0" fontId="38" fillId="0" borderId="0" xfId="0" applyFont="1"/>
    <xf numFmtId="0" fontId="0" fillId="0" borderId="23" xfId="0" applyBorder="1" applyAlignment="1">
      <alignment horizontal="left"/>
    </xf>
    <xf numFmtId="0" fontId="0" fillId="0" borderId="0" xfId="0" applyAlignment="1">
      <alignment horizontal="left"/>
    </xf>
    <xf numFmtId="0" fontId="0" fillId="0" borderId="75" xfId="0" applyBorder="1"/>
    <xf numFmtId="0" fontId="35" fillId="0" borderId="9" xfId="0" applyFont="1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44" xfId="0" applyBorder="1"/>
    <xf numFmtId="0" fontId="0" fillId="0" borderId="43" xfId="0" applyBorder="1"/>
    <xf numFmtId="0" fontId="38" fillId="0" borderId="20" xfId="0" applyFont="1" applyBorder="1"/>
    <xf numFmtId="0" fontId="0" fillId="0" borderId="20" xfId="0" applyBorder="1" applyAlignment="1">
      <alignment horizontal="left"/>
    </xf>
    <xf numFmtId="0" fontId="0" fillId="0" borderId="74" xfId="0" applyBorder="1"/>
    <xf numFmtId="0" fontId="0" fillId="0" borderId="76" xfId="0" applyBorder="1"/>
    <xf numFmtId="0" fontId="40" fillId="0" borderId="20" xfId="0" applyFont="1" applyBorder="1"/>
    <xf numFmtId="0" fontId="0" fillId="5" borderId="78" xfId="0" applyFill="1" applyBorder="1"/>
    <xf numFmtId="0" fontId="0" fillId="5" borderId="81" xfId="0" applyFill="1" applyBorder="1"/>
    <xf numFmtId="0" fontId="0" fillId="5" borderId="82" xfId="0" applyFill="1" applyBorder="1"/>
    <xf numFmtId="0" fontId="34" fillId="0" borderId="0" xfId="0" applyFont="1"/>
    <xf numFmtId="0" fontId="39" fillId="0" borderId="0" xfId="0" applyFont="1"/>
    <xf numFmtId="0" fontId="40" fillId="0" borderId="0" xfId="0" applyFont="1"/>
    <xf numFmtId="0" fontId="43" fillId="0" borderId="20" xfId="0" applyFont="1" applyBorder="1"/>
    <xf numFmtId="0" fontId="44" fillId="0" borderId="20" xfId="0" applyFont="1" applyBorder="1"/>
    <xf numFmtId="0" fontId="44" fillId="0" borderId="0" xfId="0" applyFont="1"/>
    <xf numFmtId="164" fontId="45" fillId="2" borderId="0" xfId="0" applyNumberFormat="1" applyFont="1" applyFill="1" applyAlignment="1">
      <alignment horizontal="center"/>
    </xf>
    <xf numFmtId="0" fontId="18" fillId="8" borderId="18" xfId="0" applyFont="1" applyFill="1" applyBorder="1" applyAlignment="1" applyProtection="1">
      <alignment horizontal="center" vertical="center"/>
      <protection hidden="1"/>
    </xf>
    <xf numFmtId="0" fontId="29" fillId="10" borderId="41" xfId="0" applyFont="1" applyFill="1" applyBorder="1" applyAlignment="1">
      <alignment horizontal="center" vertical="center"/>
    </xf>
    <xf numFmtId="0" fontId="29" fillId="10" borderId="0" xfId="0" applyFont="1" applyFill="1" applyAlignment="1">
      <alignment horizontal="center" vertical="center"/>
    </xf>
    <xf numFmtId="0" fontId="15" fillId="9" borderId="35" xfId="0" applyFont="1" applyFill="1" applyBorder="1" applyAlignment="1">
      <alignment horizontal="left" vertical="center"/>
    </xf>
    <xf numFmtId="0" fontId="15" fillId="9" borderId="36" xfId="0" applyFont="1" applyFill="1" applyBorder="1" applyAlignment="1">
      <alignment horizontal="left" vertical="center"/>
    </xf>
    <xf numFmtId="0" fontId="15" fillId="9" borderId="37" xfId="0" applyFont="1" applyFill="1" applyBorder="1" applyAlignment="1">
      <alignment horizontal="left" vertical="center"/>
    </xf>
    <xf numFmtId="0" fontId="15" fillId="9" borderId="69" xfId="0" applyFont="1" applyFill="1" applyBorder="1" applyAlignment="1">
      <alignment horizontal="center" vertical="center"/>
    </xf>
    <xf numFmtId="0" fontId="15" fillId="2" borderId="35" xfId="0" applyFont="1" applyFill="1" applyBorder="1" applyAlignment="1">
      <alignment horizontal="left" vertical="center"/>
    </xf>
    <xf numFmtId="0" fontId="15" fillId="2" borderId="36" xfId="0" applyFont="1" applyFill="1" applyBorder="1" applyAlignment="1">
      <alignment horizontal="left" vertical="center"/>
    </xf>
    <xf numFmtId="0" fontId="15" fillId="2" borderId="37" xfId="0" applyFont="1" applyFill="1" applyBorder="1" applyAlignment="1">
      <alignment horizontal="left" vertical="center"/>
    </xf>
    <xf numFmtId="0" fontId="15" fillId="2" borderId="38" xfId="0" applyFont="1" applyFill="1" applyBorder="1" applyAlignment="1">
      <alignment horizontal="center" vertical="center"/>
    </xf>
    <xf numFmtId="0" fontId="15" fillId="9" borderId="38" xfId="0" applyFont="1" applyFill="1" applyBorder="1" applyAlignment="1">
      <alignment horizontal="center" vertical="center"/>
    </xf>
    <xf numFmtId="0" fontId="15" fillId="2" borderId="49" xfId="0" applyFont="1" applyFill="1" applyBorder="1" applyAlignment="1">
      <alignment horizontal="center" vertical="center"/>
    </xf>
    <xf numFmtId="0" fontId="22" fillId="2" borderId="40" xfId="0" applyFont="1" applyFill="1" applyBorder="1" applyAlignment="1">
      <alignment horizontal="center" vertical="center"/>
    </xf>
    <xf numFmtId="0" fontId="15" fillId="2" borderId="46" xfId="0" applyFont="1" applyFill="1" applyBorder="1" applyAlignment="1">
      <alignment horizontal="left" vertical="center"/>
    </xf>
    <xf numFmtId="0" fontId="15" fillId="2" borderId="47" xfId="0" applyFont="1" applyFill="1" applyBorder="1" applyAlignment="1">
      <alignment horizontal="left" vertical="center"/>
    </xf>
    <xf numFmtId="0" fontId="15" fillId="2" borderId="48" xfId="0" applyFont="1" applyFill="1" applyBorder="1" applyAlignment="1">
      <alignment horizontal="left" vertical="center"/>
    </xf>
    <xf numFmtId="0" fontId="15" fillId="2" borderId="40" xfId="0" applyFont="1" applyFill="1" applyBorder="1" applyAlignment="1">
      <alignment horizontal="center" vertical="center"/>
    </xf>
    <xf numFmtId="0" fontId="15" fillId="9" borderId="67" xfId="0" applyFont="1" applyFill="1" applyBorder="1" applyAlignment="1">
      <alignment horizontal="left" vertical="center"/>
    </xf>
    <xf numFmtId="0" fontId="15" fillId="9" borderId="65" xfId="0" applyFont="1" applyFill="1" applyBorder="1" applyAlignment="1">
      <alignment horizontal="left" vertical="center"/>
    </xf>
    <xf numFmtId="0" fontId="15" fillId="9" borderId="66" xfId="0" applyFont="1" applyFill="1" applyBorder="1" applyAlignment="1">
      <alignment horizontal="left" vertical="center"/>
    </xf>
    <xf numFmtId="0" fontId="15" fillId="9" borderId="68" xfId="0" applyFont="1" applyFill="1" applyBorder="1" applyAlignment="1">
      <alignment horizontal="center" vertical="center"/>
    </xf>
    <xf numFmtId="0" fontId="15" fillId="2" borderId="67" xfId="0" applyFont="1" applyFill="1" applyBorder="1" applyAlignment="1">
      <alignment horizontal="left" vertical="center"/>
    </xf>
    <xf numFmtId="0" fontId="15" fillId="2" borderId="65" xfId="0" applyFont="1" applyFill="1" applyBorder="1" applyAlignment="1">
      <alignment horizontal="left" vertical="center"/>
    </xf>
    <xf numFmtId="0" fontId="15" fillId="2" borderId="66" xfId="0" applyFont="1" applyFill="1" applyBorder="1" applyAlignment="1">
      <alignment horizontal="left" vertical="center"/>
    </xf>
    <xf numFmtId="0" fontId="15" fillId="2" borderId="68" xfId="0" applyFont="1" applyFill="1" applyBorder="1" applyAlignment="1">
      <alignment horizontal="center" vertical="center"/>
    </xf>
    <xf numFmtId="0" fontId="15" fillId="10" borderId="0" xfId="0" applyFont="1" applyFill="1" applyAlignment="1">
      <alignment horizontal="left" vertical="center"/>
    </xf>
    <xf numFmtId="0" fontId="15" fillId="10" borderId="0" xfId="0" applyFont="1" applyFill="1" applyAlignment="1">
      <alignment horizontal="center" vertical="center"/>
    </xf>
    <xf numFmtId="0" fontId="15" fillId="10" borderId="41" xfId="0" applyFont="1" applyFill="1" applyBorder="1" applyAlignment="1">
      <alignment horizontal="left" vertical="center"/>
    </xf>
    <xf numFmtId="0" fontId="15" fillId="10" borderId="70" xfId="0" applyFont="1" applyFill="1" applyBorder="1" applyAlignment="1">
      <alignment horizontal="left" vertical="center"/>
    </xf>
    <xf numFmtId="0" fontId="15" fillId="10" borderId="71" xfId="0" applyFont="1" applyFill="1" applyBorder="1" applyAlignment="1">
      <alignment horizontal="left" vertical="center"/>
    </xf>
    <xf numFmtId="0" fontId="15" fillId="10" borderId="72" xfId="0" applyFont="1" applyFill="1" applyBorder="1" applyAlignment="1">
      <alignment horizontal="center" vertical="center"/>
    </xf>
    <xf numFmtId="0" fontId="22" fillId="10" borderId="0" xfId="0" applyFont="1" applyFill="1" applyAlignment="1">
      <alignment horizontal="center" vertical="center"/>
    </xf>
    <xf numFmtId="0" fontId="0" fillId="2" borderId="0" xfId="0" applyFill="1" applyProtection="1">
      <protection locked="0"/>
    </xf>
    <xf numFmtId="0" fontId="0" fillId="0" borderId="0" xfId="0" applyProtection="1">
      <protection locked="0"/>
    </xf>
    <xf numFmtId="0" fontId="1" fillId="2" borderId="0" xfId="0" applyFont="1" applyFill="1" applyProtection="1">
      <protection locked="0"/>
    </xf>
    <xf numFmtId="0" fontId="0" fillId="2" borderId="12" xfId="0" applyFill="1" applyBorder="1" applyProtection="1"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9" xfId="0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0" xfId="0" applyFill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2" borderId="20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2" borderId="31" xfId="0" applyFill="1" applyBorder="1" applyAlignment="1" applyProtection="1">
      <alignment horizontal="center"/>
      <protection locked="0"/>
    </xf>
    <xf numFmtId="0" fontId="0" fillId="2" borderId="19" xfId="0" applyFill="1" applyBorder="1" applyProtection="1">
      <protection locked="0"/>
    </xf>
    <xf numFmtId="0" fontId="0" fillId="2" borderId="58" xfId="0" applyFill="1" applyBorder="1" applyAlignment="1" applyProtection="1">
      <alignment horizontal="center"/>
      <protection locked="0"/>
    </xf>
    <xf numFmtId="0" fontId="0" fillId="2" borderId="32" xfId="0" applyFill="1" applyBorder="1" applyAlignment="1" applyProtection="1">
      <alignment horizontal="center"/>
      <protection locked="0"/>
    </xf>
    <xf numFmtId="0" fontId="0" fillId="2" borderId="64" xfId="0" applyFill="1" applyBorder="1" applyAlignment="1" applyProtection="1">
      <alignment horizontal="center"/>
      <protection locked="0"/>
    </xf>
    <xf numFmtId="0" fontId="0" fillId="2" borderId="92" xfId="0" applyFill="1" applyBorder="1" applyAlignment="1" applyProtection="1">
      <alignment horizontal="center"/>
      <protection locked="0"/>
    </xf>
    <xf numFmtId="0" fontId="0" fillId="2" borderId="93" xfId="0" applyFill="1" applyBorder="1" applyAlignment="1" applyProtection="1">
      <alignment horizontal="center"/>
      <protection locked="0"/>
    </xf>
    <xf numFmtId="0" fontId="0" fillId="2" borderId="94" xfId="0" applyFill="1" applyBorder="1" applyAlignment="1" applyProtection="1">
      <alignment horizontal="center"/>
      <protection locked="0"/>
    </xf>
    <xf numFmtId="0" fontId="0" fillId="2" borderId="99" xfId="0" applyFill="1" applyBorder="1" applyAlignment="1" applyProtection="1">
      <alignment horizontal="center"/>
      <protection locked="0"/>
    </xf>
    <xf numFmtId="0" fontId="0" fillId="2" borderId="101" xfId="0" applyFill="1" applyBorder="1" applyAlignment="1" applyProtection="1">
      <alignment horizontal="center"/>
      <protection locked="0"/>
    </xf>
    <xf numFmtId="0" fontId="0" fillId="2" borderId="98" xfId="0" applyFill="1" applyBorder="1" applyAlignment="1" applyProtection="1">
      <alignment horizontal="center"/>
      <protection locked="0"/>
    </xf>
    <xf numFmtId="0" fontId="0" fillId="2" borderId="32" xfId="0" applyFill="1" applyBorder="1" applyProtection="1">
      <protection locked="0"/>
    </xf>
    <xf numFmtId="0" fontId="0" fillId="2" borderId="100" xfId="0" applyFill="1" applyBorder="1" applyAlignment="1" applyProtection="1">
      <alignment horizontal="center"/>
      <protection locked="0"/>
    </xf>
    <xf numFmtId="0" fontId="0" fillId="2" borderId="104" xfId="0" applyFill="1" applyBorder="1" applyAlignment="1" applyProtection="1">
      <alignment horizontal="center"/>
      <protection locked="0"/>
    </xf>
    <xf numFmtId="0" fontId="1" fillId="2" borderId="0" xfId="0" applyFont="1" applyFill="1" applyAlignment="1" applyProtection="1">
      <alignment horizontal="left"/>
      <protection locked="0"/>
    </xf>
    <xf numFmtId="0" fontId="0" fillId="2" borderId="0" xfId="0" applyFill="1" applyAlignment="1" applyProtection="1">
      <alignment horizontal="left"/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12" fillId="2" borderId="85" xfId="0" applyFont="1" applyFill="1" applyBorder="1" applyProtection="1">
      <protection locked="0"/>
    </xf>
    <xf numFmtId="0" fontId="12" fillId="2" borderId="20" xfId="0" applyFont="1" applyFill="1" applyBorder="1" applyProtection="1">
      <protection locked="0"/>
    </xf>
    <xf numFmtId="0" fontId="6" fillId="2" borderId="0" xfId="0" applyFont="1" applyFill="1" applyAlignment="1" applyProtection="1">
      <alignment horizontal="center"/>
      <protection locked="0"/>
    </xf>
    <xf numFmtId="0" fontId="1" fillId="2" borderId="15" xfId="0" applyFont="1" applyFill="1" applyBorder="1" applyAlignment="1" applyProtection="1">
      <alignment horizontal="center"/>
      <protection locked="0"/>
    </xf>
    <xf numFmtId="0" fontId="3" fillId="2" borderId="0" xfId="0" applyFont="1" applyFill="1" applyProtection="1">
      <protection locked="0"/>
    </xf>
    <xf numFmtId="0" fontId="0" fillId="2" borderId="23" xfId="0" applyFill="1" applyBorder="1" applyProtection="1">
      <protection locked="0"/>
    </xf>
    <xf numFmtId="0" fontId="8" fillId="11" borderId="18" xfId="0" applyFont="1" applyFill="1" applyBorder="1" applyAlignment="1" applyProtection="1">
      <alignment horizontal="center" vertical="center" wrapText="1"/>
      <protection hidden="1"/>
    </xf>
    <xf numFmtId="0" fontId="0" fillId="2" borderId="0" xfId="0" applyFill="1" applyProtection="1">
      <protection hidden="1"/>
    </xf>
    <xf numFmtId="164" fontId="0" fillId="2" borderId="16" xfId="0" applyNumberFormat="1" applyFill="1" applyBorder="1" applyAlignment="1" applyProtection="1">
      <alignment horizontal="center"/>
      <protection hidden="1"/>
    </xf>
    <xf numFmtId="0" fontId="0" fillId="2" borderId="0" xfId="0" applyFill="1" applyAlignment="1" applyProtection="1">
      <alignment horizontal="center"/>
      <protection hidden="1"/>
    </xf>
    <xf numFmtId="164" fontId="0" fillId="2" borderId="26" xfId="0" applyNumberFormat="1" applyFill="1" applyBorder="1" applyAlignment="1" applyProtection="1">
      <alignment horizontal="center"/>
      <protection hidden="1"/>
    </xf>
    <xf numFmtId="164" fontId="0" fillId="2" borderId="27" xfId="0" applyNumberFormat="1" applyFill="1" applyBorder="1" applyAlignment="1" applyProtection="1">
      <alignment horizontal="center"/>
      <protection hidden="1"/>
    </xf>
    <xf numFmtId="164" fontId="0" fillId="2" borderId="19" xfId="0" applyNumberFormat="1" applyFill="1" applyBorder="1" applyAlignment="1" applyProtection="1">
      <alignment horizontal="center"/>
      <protection hidden="1"/>
    </xf>
    <xf numFmtId="164" fontId="0" fillId="2" borderId="28" xfId="0" applyNumberFormat="1" applyFill="1" applyBorder="1" applyAlignment="1" applyProtection="1">
      <alignment horizontal="center"/>
      <protection hidden="1"/>
    </xf>
    <xf numFmtId="164" fontId="0" fillId="2" borderId="25" xfId="0" applyNumberFormat="1" applyFill="1" applyBorder="1" applyAlignment="1" applyProtection="1">
      <alignment horizontal="center"/>
      <protection hidden="1"/>
    </xf>
    <xf numFmtId="164" fontId="0" fillId="2" borderId="60" xfId="0" applyNumberFormat="1" applyFill="1" applyBorder="1" applyAlignment="1" applyProtection="1">
      <alignment horizontal="center"/>
      <protection hidden="1"/>
    </xf>
    <xf numFmtId="164" fontId="0" fillId="2" borderId="0" xfId="0" applyNumberFormat="1" applyFill="1" applyAlignment="1" applyProtection="1">
      <alignment horizontal="center"/>
      <protection hidden="1"/>
    </xf>
    <xf numFmtId="165" fontId="0" fillId="2" borderId="64" xfId="0" applyNumberFormat="1" applyFill="1" applyBorder="1" applyAlignment="1" applyProtection="1">
      <alignment horizontal="center"/>
      <protection hidden="1"/>
    </xf>
    <xf numFmtId="165" fontId="0" fillId="2" borderId="32" xfId="0" applyNumberFormat="1" applyFill="1" applyBorder="1" applyAlignment="1" applyProtection="1">
      <alignment horizontal="center"/>
      <protection hidden="1"/>
    </xf>
    <xf numFmtId="165" fontId="0" fillId="2" borderId="98" xfId="0" applyNumberFormat="1" applyFill="1" applyBorder="1" applyAlignment="1" applyProtection="1">
      <alignment horizontal="center"/>
      <protection hidden="1"/>
    </xf>
    <xf numFmtId="165" fontId="0" fillId="2" borderId="100" xfId="0" applyNumberFormat="1" applyFill="1" applyBorder="1" applyAlignment="1" applyProtection="1">
      <alignment horizontal="center"/>
      <protection hidden="1"/>
    </xf>
    <xf numFmtId="165" fontId="0" fillId="2" borderId="102" xfId="0" applyNumberFormat="1" applyFill="1" applyBorder="1" applyAlignment="1" applyProtection="1">
      <alignment horizontal="center"/>
      <protection hidden="1"/>
    </xf>
    <xf numFmtId="165" fontId="0" fillId="2" borderId="103" xfId="0" applyNumberFormat="1" applyFill="1" applyBorder="1" applyAlignment="1" applyProtection="1">
      <alignment horizontal="center"/>
      <protection hidden="1"/>
    </xf>
    <xf numFmtId="165" fontId="0" fillId="2" borderId="7" xfId="0" applyNumberFormat="1" applyFill="1" applyBorder="1" applyAlignment="1" applyProtection="1">
      <alignment horizontal="center"/>
      <protection hidden="1"/>
    </xf>
    <xf numFmtId="165" fontId="0" fillId="2" borderId="11" xfId="0" applyNumberFormat="1" applyFill="1" applyBorder="1" applyAlignment="1" applyProtection="1">
      <alignment horizontal="center"/>
      <protection hidden="1"/>
    </xf>
    <xf numFmtId="165" fontId="0" fillId="2" borderId="104" xfId="0" applyNumberFormat="1" applyFill="1" applyBorder="1" applyAlignment="1" applyProtection="1">
      <alignment horizontal="center"/>
      <protection hidden="1"/>
    </xf>
    <xf numFmtId="0" fontId="0" fillId="2" borderId="15" xfId="0" applyFill="1" applyBorder="1" applyAlignment="1" applyProtection="1">
      <alignment horizontal="center"/>
      <protection hidden="1"/>
    </xf>
    <xf numFmtId="164" fontId="13" fillId="11" borderId="84" xfId="0" applyNumberFormat="1" applyFont="1" applyFill="1" applyBorder="1" applyAlignment="1" applyProtection="1">
      <alignment horizontal="center"/>
      <protection hidden="1"/>
    </xf>
    <xf numFmtId="164" fontId="45" fillId="2" borderId="0" xfId="0" applyNumberFormat="1" applyFont="1" applyFill="1" applyAlignment="1" applyProtection="1">
      <alignment horizontal="center"/>
      <protection hidden="1"/>
    </xf>
    <xf numFmtId="164" fontId="0" fillId="2" borderId="61" xfId="0" applyNumberFormat="1" applyFill="1" applyBorder="1" applyAlignment="1" applyProtection="1">
      <alignment horizontal="center"/>
      <protection hidden="1"/>
    </xf>
    <xf numFmtId="164" fontId="0" fillId="2" borderId="62" xfId="0" applyNumberFormat="1" applyFill="1" applyBorder="1" applyAlignment="1" applyProtection="1">
      <alignment horizontal="center"/>
      <protection hidden="1"/>
    </xf>
    <xf numFmtId="164" fontId="0" fillId="2" borderId="63" xfId="0" applyNumberFormat="1" applyFill="1" applyBorder="1" applyAlignment="1" applyProtection="1">
      <alignment horizontal="center"/>
      <protection hidden="1"/>
    </xf>
    <xf numFmtId="165" fontId="0" fillId="2" borderId="59" xfId="0" applyNumberFormat="1" applyFill="1" applyBorder="1" applyAlignment="1" applyProtection="1">
      <alignment horizontal="center"/>
      <protection hidden="1"/>
    </xf>
    <xf numFmtId="165" fontId="0" fillId="2" borderId="99" xfId="0" applyNumberFormat="1" applyFill="1" applyBorder="1" applyAlignment="1" applyProtection="1">
      <alignment horizontal="center"/>
      <protection hidden="1"/>
    </xf>
    <xf numFmtId="165" fontId="0" fillId="2" borderId="93" xfId="0" applyNumberFormat="1" applyFill="1" applyBorder="1" applyAlignment="1" applyProtection="1">
      <alignment horizontal="center"/>
      <protection hidden="1"/>
    </xf>
    <xf numFmtId="165" fontId="0" fillId="2" borderId="94" xfId="0" applyNumberFormat="1" applyFill="1" applyBorder="1" applyAlignment="1" applyProtection="1">
      <alignment horizontal="center"/>
      <protection hidden="1"/>
    </xf>
    <xf numFmtId="0" fontId="0" fillId="2" borderId="34" xfId="0" applyFill="1" applyBorder="1" applyAlignment="1" applyProtection="1">
      <alignment horizontal="center"/>
      <protection hidden="1"/>
    </xf>
    <xf numFmtId="164" fontId="13" fillId="13" borderId="86" xfId="0" applyNumberFormat="1" applyFont="1" applyFill="1" applyBorder="1" applyAlignment="1" applyProtection="1">
      <alignment horizontal="center"/>
      <protection hidden="1"/>
    </xf>
    <xf numFmtId="0" fontId="1" fillId="2" borderId="18" xfId="0" applyFont="1" applyFill="1" applyBorder="1" applyAlignment="1">
      <alignment horizontal="center" vertical="top" wrapText="1"/>
    </xf>
    <xf numFmtId="0" fontId="8" fillId="13" borderId="18" xfId="0" applyFont="1" applyFill="1" applyBorder="1" applyAlignment="1">
      <alignment horizontal="center" wrapText="1"/>
    </xf>
    <xf numFmtId="0" fontId="0" fillId="2" borderId="12" xfId="0" applyFill="1" applyBorder="1"/>
    <xf numFmtId="0" fontId="1" fillId="2" borderId="0" xfId="0" applyFont="1" applyFill="1" applyAlignment="1">
      <alignment horizontal="center"/>
    </xf>
    <xf numFmtId="0" fontId="1" fillId="2" borderId="0" xfId="0" applyFont="1" applyFill="1"/>
    <xf numFmtId="0" fontId="1" fillId="2" borderId="0" xfId="0" applyFont="1" applyFill="1" applyAlignment="1">
      <alignment horizontal="right"/>
    </xf>
    <xf numFmtId="0" fontId="0" fillId="2" borderId="9" xfId="0" applyFill="1" applyBorder="1"/>
    <xf numFmtId="0" fontId="0" fillId="2" borderId="13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1" fillId="2" borderId="53" xfId="0" applyFont="1" applyFill="1" applyBorder="1" applyAlignment="1">
      <alignment horizontal="center"/>
    </xf>
    <xf numFmtId="0" fontId="0" fillId="2" borderId="53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32" xfId="0" applyFill="1" applyBorder="1" applyAlignment="1">
      <alignment horizontal="center"/>
    </xf>
    <xf numFmtId="0" fontId="1" fillId="2" borderId="0" xfId="0" applyFont="1" applyFill="1" applyAlignment="1">
      <alignment horizontal="left"/>
    </xf>
    <xf numFmtId="0" fontId="0" fillId="2" borderId="0" xfId="0" applyFill="1" applyAlignment="1">
      <alignment horizontal="left"/>
    </xf>
    <xf numFmtId="0" fontId="13" fillId="12" borderId="18" xfId="0" applyFont="1" applyFill="1" applyBorder="1" applyAlignment="1">
      <alignment horizontal="center"/>
    </xf>
    <xf numFmtId="0" fontId="7" fillId="2" borderId="0" xfId="0" applyFont="1" applyFill="1"/>
    <xf numFmtId="0" fontId="7" fillId="2" borderId="23" xfId="0" applyFont="1" applyFill="1" applyBorder="1"/>
    <xf numFmtId="0" fontId="11" fillId="2" borderId="0" xfId="0" applyFont="1" applyFill="1"/>
    <xf numFmtId="0" fontId="7" fillId="2" borderId="15" xfId="0" applyFont="1" applyFill="1" applyBorder="1"/>
    <xf numFmtId="0" fontId="7" fillId="2" borderId="24" xfId="0" applyFont="1" applyFill="1" applyBorder="1"/>
    <xf numFmtId="164" fontId="0" fillId="2" borderId="56" xfId="0" applyNumberFormat="1" applyFill="1" applyBorder="1" applyAlignment="1" applyProtection="1">
      <alignment horizontal="center"/>
      <protection hidden="1"/>
    </xf>
    <xf numFmtId="0" fontId="1" fillId="2" borderId="16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11" fillId="2" borderId="0" xfId="0" applyFont="1" applyFill="1"/>
    <xf numFmtId="0" fontId="7" fillId="2" borderId="0" xfId="0" applyFont="1" applyFill="1"/>
    <xf numFmtId="0" fontId="7" fillId="2" borderId="23" xfId="0" applyFont="1" applyFill="1" applyBorder="1"/>
    <xf numFmtId="0" fontId="1" fillId="2" borderId="56" xfId="0" applyFont="1" applyFill="1" applyBorder="1" applyAlignment="1">
      <alignment horizontal="center"/>
    </xf>
    <xf numFmtId="0" fontId="0" fillId="2" borderId="57" xfId="0" applyFill="1" applyBorder="1" applyAlignment="1">
      <alignment horizontal="center"/>
    </xf>
    <xf numFmtId="0" fontId="1" fillId="2" borderId="13" xfId="0" applyFont="1" applyFill="1" applyBorder="1" applyAlignment="1">
      <alignment horizontal="left"/>
    </xf>
    <xf numFmtId="0" fontId="0" fillId="2" borderId="7" xfId="0" applyFill="1" applyBorder="1" applyAlignment="1">
      <alignment horizontal="left"/>
    </xf>
    <xf numFmtId="0" fontId="31" fillId="2" borderId="53" xfId="0" applyFont="1" applyFill="1" applyBorder="1" applyAlignment="1">
      <alignment horizontal="center" vertical="top"/>
    </xf>
    <xf numFmtId="0" fontId="32" fillId="2" borderId="55" xfId="0" applyFont="1" applyFill="1" applyBorder="1" applyAlignment="1">
      <alignment horizontal="center" vertical="top"/>
    </xf>
    <xf numFmtId="0" fontId="31" fillId="2" borderId="53" xfId="0" applyFont="1" applyFill="1" applyBorder="1" applyAlignment="1">
      <alignment horizontal="left"/>
    </xf>
    <xf numFmtId="0" fontId="31" fillId="2" borderId="55" xfId="0" applyFont="1" applyFill="1" applyBorder="1" applyAlignment="1">
      <alignment horizontal="left"/>
    </xf>
    <xf numFmtId="0" fontId="1" fillId="2" borderId="89" xfId="0" applyFont="1" applyFill="1" applyBorder="1" applyAlignment="1">
      <alignment horizontal="left"/>
    </xf>
    <xf numFmtId="0" fontId="0" fillId="2" borderId="54" xfId="0" applyFill="1" applyBorder="1" applyAlignment="1">
      <alignment horizontal="left"/>
    </xf>
    <xf numFmtId="0" fontId="1" fillId="2" borderId="87" xfId="0" applyFont="1" applyFill="1" applyBorder="1" applyAlignment="1">
      <alignment horizontal="left"/>
    </xf>
    <xf numFmtId="0" fontId="0" fillId="2" borderId="88" xfId="0" applyFill="1" applyBorder="1" applyAlignment="1">
      <alignment horizontal="left"/>
    </xf>
    <xf numFmtId="0" fontId="1" fillId="2" borderId="90" xfId="0" applyFont="1" applyFill="1" applyBorder="1" applyAlignment="1">
      <alignment horizontal="left"/>
    </xf>
    <xf numFmtId="0" fontId="0" fillId="2" borderId="91" xfId="0" applyFill="1" applyBorder="1" applyAlignment="1">
      <alignment horizontal="left"/>
    </xf>
    <xf numFmtId="0" fontId="1" fillId="2" borderId="0" xfId="0" applyFont="1" applyFill="1" applyAlignment="1" applyProtection="1">
      <alignment horizontal="left"/>
      <protection locked="0"/>
    </xf>
    <xf numFmtId="0" fontId="0" fillId="2" borderId="0" xfId="0" applyFill="1" applyAlignment="1" applyProtection="1">
      <alignment horizontal="left"/>
      <protection locked="0"/>
    </xf>
    <xf numFmtId="0" fontId="1" fillId="2" borderId="95" xfId="0" applyFont="1" applyFill="1" applyBorder="1" applyAlignment="1">
      <alignment horizontal="left"/>
    </xf>
    <xf numFmtId="0" fontId="1" fillId="2" borderId="39" xfId="0" applyFont="1" applyFill="1" applyBorder="1" applyAlignment="1">
      <alignment horizontal="left"/>
    </xf>
    <xf numFmtId="0" fontId="1" fillId="2" borderId="96" xfId="0" applyFont="1" applyFill="1" applyBorder="1" applyAlignment="1">
      <alignment horizontal="left"/>
    </xf>
    <xf numFmtId="0" fontId="1" fillId="2" borderId="97" xfId="0" applyFont="1" applyFill="1" applyBorder="1" applyAlignment="1">
      <alignment horizontal="left"/>
    </xf>
    <xf numFmtId="0" fontId="1" fillId="2" borderId="8" xfId="0" applyFon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9" fillId="2" borderId="29" xfId="0" applyFont="1" applyFill="1" applyBorder="1" applyAlignment="1">
      <alignment horizontal="right" vertical="center"/>
    </xf>
    <xf numFmtId="0" fontId="10" fillId="2" borderId="30" xfId="0" applyFont="1" applyFill="1" applyBorder="1" applyAlignment="1">
      <alignment horizontal="right" vertical="center"/>
    </xf>
    <xf numFmtId="0" fontId="1" fillId="2" borderId="15" xfId="0" applyFont="1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/>
    <xf numFmtId="0" fontId="1" fillId="2" borderId="3" xfId="0" applyFont="1" applyFill="1" applyBorder="1" applyAlignment="1">
      <alignment horizontal="center" vertical="top"/>
    </xf>
    <xf numFmtId="0" fontId="1" fillId="2" borderId="4" xfId="0" applyFont="1" applyFill="1" applyBorder="1" applyAlignment="1">
      <alignment vertical="top"/>
    </xf>
    <xf numFmtId="0" fontId="4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46" fillId="2" borderId="21" xfId="0" applyFont="1" applyFill="1" applyBorder="1" applyAlignment="1">
      <alignment horizontal="center"/>
    </xf>
    <xf numFmtId="0" fontId="47" fillId="2" borderId="17" xfId="0" applyFont="1" applyFill="1" applyBorder="1"/>
    <xf numFmtId="0" fontId="47" fillId="2" borderId="0" xfId="0" applyFont="1" applyFill="1"/>
    <xf numFmtId="0" fontId="1" fillId="2" borderId="34" xfId="0" applyFont="1" applyFill="1" applyBorder="1" applyAlignment="1">
      <alignment horizontal="center"/>
    </xf>
    <xf numFmtId="0" fontId="0" fillId="2" borderId="33" xfId="0" applyFill="1" applyBorder="1" applyAlignment="1">
      <alignment horizontal="center"/>
    </xf>
    <xf numFmtId="0" fontId="1" fillId="2" borderId="54" xfId="0" applyFont="1" applyFill="1" applyBorder="1" applyAlignment="1">
      <alignment horizontal="left"/>
    </xf>
    <xf numFmtId="0" fontId="36" fillId="3" borderId="73" xfId="0" applyFont="1" applyFill="1" applyBorder="1" applyAlignment="1">
      <alignment horizontal="center" vertical="center"/>
    </xf>
    <xf numFmtId="0" fontId="37" fillId="3" borderId="41" xfId="0" applyFont="1" applyFill="1" applyBorder="1" applyAlignment="1">
      <alignment horizontal="center" vertical="center"/>
    </xf>
    <xf numFmtId="0" fontId="37" fillId="3" borderId="42" xfId="0" applyFont="1" applyFill="1" applyBorder="1" applyAlignment="1">
      <alignment horizontal="center" vertical="center"/>
    </xf>
    <xf numFmtId="0" fontId="37" fillId="3" borderId="20" xfId="0" applyFont="1" applyFill="1" applyBorder="1" applyAlignment="1">
      <alignment horizontal="center" vertical="center"/>
    </xf>
    <xf numFmtId="0" fontId="37" fillId="3" borderId="0" xfId="0" applyFont="1" applyFill="1" applyAlignment="1">
      <alignment horizontal="center" vertical="center"/>
    </xf>
    <xf numFmtId="0" fontId="37" fillId="3" borderId="9" xfId="0" applyFont="1" applyFill="1" applyBorder="1" applyAlignment="1">
      <alignment horizontal="center" vertical="center"/>
    </xf>
    <xf numFmtId="0" fontId="37" fillId="3" borderId="74" xfId="0" applyFont="1" applyFill="1" applyBorder="1" applyAlignment="1">
      <alignment horizontal="center" vertical="center"/>
    </xf>
    <xf numFmtId="0" fontId="37" fillId="3" borderId="43" xfId="0" applyFont="1" applyFill="1" applyBorder="1" applyAlignment="1">
      <alignment horizontal="center" vertical="center"/>
    </xf>
    <xf numFmtId="0" fontId="37" fillId="3" borderId="44" xfId="0" applyFont="1" applyFill="1" applyBorder="1" applyAlignment="1">
      <alignment horizontal="center" vertical="center"/>
    </xf>
    <xf numFmtId="0" fontId="15" fillId="10" borderId="0" xfId="0" applyFont="1" applyFill="1" applyAlignment="1" applyProtection="1">
      <alignment horizontal="left" vertical="center"/>
      <protection locked="0"/>
    </xf>
    <xf numFmtId="0" fontId="30" fillId="4" borderId="21" xfId="1" applyFont="1" applyFill="1" applyBorder="1" applyAlignment="1">
      <alignment vertical="center"/>
    </xf>
    <xf numFmtId="0" fontId="30" fillId="0" borderId="52" xfId="1" applyFont="1" applyBorder="1" applyAlignment="1">
      <alignment vertical="center"/>
    </xf>
    <xf numFmtId="0" fontId="30" fillId="0" borderId="22" xfId="1" applyFont="1" applyBorder="1" applyAlignment="1">
      <alignment vertical="center"/>
    </xf>
    <xf numFmtId="0" fontId="30" fillId="0" borderId="24" xfId="1" applyFont="1" applyBorder="1" applyAlignment="1">
      <alignment vertical="center"/>
    </xf>
    <xf numFmtId="0" fontId="15" fillId="10" borderId="0" xfId="0" applyFont="1" applyFill="1" applyAlignment="1">
      <alignment horizontal="left" vertical="center"/>
    </xf>
    <xf numFmtId="0" fontId="16" fillId="7" borderId="0" xfId="0" applyFont="1" applyFill="1" applyAlignment="1" applyProtection="1">
      <alignment horizontal="center"/>
      <protection hidden="1"/>
    </xf>
    <xf numFmtId="0" fontId="17" fillId="7" borderId="0" xfId="0" applyFont="1" applyFill="1" applyAlignment="1" applyProtection="1">
      <alignment horizontal="center"/>
      <protection hidden="1"/>
    </xf>
    <xf numFmtId="0" fontId="18" fillId="8" borderId="18" xfId="0" applyFont="1" applyFill="1" applyBorder="1" applyAlignment="1" applyProtection="1">
      <alignment horizontal="center" vertical="center"/>
      <protection hidden="1"/>
    </xf>
    <xf numFmtId="0" fontId="15" fillId="2" borderId="35" xfId="0" applyFont="1" applyFill="1" applyBorder="1" applyAlignment="1">
      <alignment horizontal="left" vertical="center"/>
    </xf>
    <xf numFmtId="0" fontId="15" fillId="2" borderId="36" xfId="0" applyFont="1" applyFill="1" applyBorder="1" applyAlignment="1">
      <alignment horizontal="left" vertical="center"/>
    </xf>
    <xf numFmtId="0" fontId="15" fillId="2" borderId="37" xfId="0" applyFont="1" applyFill="1" applyBorder="1" applyAlignment="1">
      <alignment horizontal="left" vertical="center"/>
    </xf>
    <xf numFmtId="0" fontId="15" fillId="2" borderId="46" xfId="0" applyFont="1" applyFill="1" applyBorder="1" applyAlignment="1">
      <alignment horizontal="left" vertical="center"/>
    </xf>
    <xf numFmtId="0" fontId="15" fillId="2" borderId="47" xfId="0" applyFont="1" applyFill="1" applyBorder="1" applyAlignment="1">
      <alignment horizontal="left" vertical="center"/>
    </xf>
    <xf numFmtId="0" fontId="15" fillId="2" borderId="48" xfId="0" applyFont="1" applyFill="1" applyBorder="1" applyAlignment="1">
      <alignment horizontal="left" vertical="center"/>
    </xf>
    <xf numFmtId="0" fontId="15" fillId="2" borderId="50" xfId="0" applyFont="1" applyFill="1" applyBorder="1" applyAlignment="1">
      <alignment horizontal="left" vertical="center"/>
    </xf>
    <xf numFmtId="0" fontId="15" fillId="2" borderId="45" xfId="0" applyFont="1" applyFill="1" applyBorder="1" applyAlignment="1">
      <alignment horizontal="left" vertical="center"/>
    </xf>
    <xf numFmtId="0" fontId="15" fillId="2" borderId="51" xfId="0" applyFont="1" applyFill="1" applyBorder="1" applyAlignment="1">
      <alignment horizontal="left" vertical="center"/>
    </xf>
    <xf numFmtId="0" fontId="30" fillId="4" borderId="79" xfId="1" applyFont="1" applyFill="1" applyBorder="1" applyAlignment="1">
      <alignment vertical="center"/>
    </xf>
    <xf numFmtId="0" fontId="30" fillId="0" borderId="80" xfId="1" applyFont="1" applyBorder="1" applyAlignment="1">
      <alignment vertical="center"/>
    </xf>
    <xf numFmtId="0" fontId="41" fillId="5" borderId="77" xfId="0" applyFont="1" applyFill="1" applyBorder="1" applyAlignment="1">
      <alignment horizontal="center"/>
    </xf>
    <xf numFmtId="0" fontId="41" fillId="5" borderId="78" xfId="0" applyFont="1" applyFill="1" applyBorder="1" applyAlignment="1">
      <alignment horizontal="center"/>
    </xf>
    <xf numFmtId="0" fontId="0" fillId="0" borderId="83" xfId="0" applyBorder="1"/>
  </cellXfs>
  <cellStyles count="2">
    <cellStyle name="Collegamento ipertestuale" xfId="1" builtinId="8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Foglio2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Foglio5!A1"/><Relationship Id="rId2" Type="http://schemas.openxmlformats.org/officeDocument/2006/relationships/hyperlink" Target="#Foglio4!A1"/><Relationship Id="rId1" Type="http://schemas.openxmlformats.org/officeDocument/2006/relationships/hyperlink" Target="#Foglio3!A1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180975</xdr:colOff>
      <xdr:row>9</xdr:row>
      <xdr:rowOff>38100</xdr:rowOff>
    </xdr:from>
    <xdr:to>
      <xdr:col>6</xdr:col>
      <xdr:colOff>247650</xdr:colOff>
      <xdr:row>19</xdr:row>
      <xdr:rowOff>66675</xdr:rowOff>
    </xdr:to>
    <xdr:sp macro="" textlink="">
      <xdr:nvSpPr>
        <xdr:cNvPr id="2" name="Oval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790575" y="1990725"/>
          <a:ext cx="3114675" cy="1933575"/>
        </a:xfrm>
        <a:prstGeom prst="ellipse">
          <a:avLst/>
        </a:prstGeom>
        <a:gradFill>
          <a:gsLst>
            <a:gs pos="0">
              <a:srgbClr val="FC9FCB"/>
            </a:gs>
            <a:gs pos="13000">
              <a:srgbClr val="F8B049"/>
            </a:gs>
            <a:gs pos="21001">
              <a:srgbClr val="F8B049"/>
            </a:gs>
            <a:gs pos="63000">
              <a:srgbClr val="FEE7F2"/>
            </a:gs>
            <a:gs pos="67000">
              <a:srgbClr val="F952A0"/>
            </a:gs>
            <a:gs pos="69000">
              <a:srgbClr val="C50849"/>
            </a:gs>
            <a:gs pos="82001">
              <a:srgbClr val="B43E85"/>
            </a:gs>
            <a:gs pos="100000">
              <a:srgbClr val="F8B049"/>
            </a:gs>
          </a:gsLst>
          <a:lin ang="5400000" scaled="0"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it-IT" sz="2800" b="1">
              <a:solidFill>
                <a:sysClr val="windowText" lastClr="000000"/>
              </a:solidFill>
            </a:rPr>
            <a:t>NOTIFICHE</a:t>
          </a:r>
        </a:p>
      </xdr:txBody>
    </xdr:sp>
    <xdr:clientData/>
  </xdr:twoCellAnchor>
  <xdr:twoCellAnchor>
    <xdr:from>
      <xdr:col>8</xdr:col>
      <xdr:colOff>85725</xdr:colOff>
      <xdr:row>9</xdr:row>
      <xdr:rowOff>19050</xdr:rowOff>
    </xdr:from>
    <xdr:to>
      <xdr:col>13</xdr:col>
      <xdr:colOff>228600</xdr:colOff>
      <xdr:row>19</xdr:row>
      <xdr:rowOff>114301</xdr:rowOff>
    </xdr:to>
    <xdr:sp macro="" textlink="">
      <xdr:nvSpPr>
        <xdr:cNvPr id="9" name="Oval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4962525" y="1971675"/>
          <a:ext cx="3190875" cy="2000251"/>
        </a:xfrm>
        <a:prstGeom prst="ellipse">
          <a:avLst/>
        </a:prstGeom>
        <a:gradFill>
          <a:gsLst>
            <a:gs pos="0">
              <a:srgbClr val="DCEBF5"/>
            </a:gs>
            <a:gs pos="8000">
              <a:srgbClr val="83A7C3"/>
            </a:gs>
            <a:gs pos="13000">
              <a:srgbClr val="768FB9"/>
            </a:gs>
            <a:gs pos="21001">
              <a:srgbClr val="83A7C3"/>
            </a:gs>
            <a:gs pos="52000">
              <a:srgbClr val="FFFFFF"/>
            </a:gs>
            <a:gs pos="56000">
              <a:srgbClr val="9C6563"/>
            </a:gs>
            <a:gs pos="58000">
              <a:srgbClr val="80302D"/>
            </a:gs>
            <a:gs pos="71001">
              <a:srgbClr val="C0524E"/>
            </a:gs>
            <a:gs pos="94000">
              <a:srgbClr val="EBDAD4"/>
            </a:gs>
            <a:gs pos="100000">
              <a:srgbClr val="55261C"/>
            </a:gs>
          </a:gsLst>
          <a:lin ang="5400000" scaled="0"/>
        </a:gra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t-IT" sz="2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ESECUZIONI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142876</xdr:colOff>
      <xdr:row>2</xdr:row>
      <xdr:rowOff>19050</xdr:rowOff>
    </xdr:from>
    <xdr:to>
      <xdr:col>3</xdr:col>
      <xdr:colOff>600076</xdr:colOff>
      <xdr:row>3</xdr:row>
      <xdr:rowOff>0</xdr:rowOff>
    </xdr:to>
    <xdr:sp macro="" textlink="">
      <xdr:nvSpPr>
        <xdr:cNvPr id="3" name="Freccia a destra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1381126" y="1238250"/>
          <a:ext cx="457200" cy="180975"/>
        </a:xfrm>
        <a:prstGeom prst="rightArrow">
          <a:avLst>
            <a:gd name="adj1" fmla="val 50000"/>
            <a:gd name="adj2" fmla="val 52381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3</xdr:col>
      <xdr:colOff>161925</xdr:colOff>
      <xdr:row>5</xdr:row>
      <xdr:rowOff>180975</xdr:rowOff>
    </xdr:from>
    <xdr:to>
      <xdr:col>3</xdr:col>
      <xdr:colOff>581025</xdr:colOff>
      <xdr:row>6</xdr:row>
      <xdr:rowOff>161925</xdr:rowOff>
    </xdr:to>
    <xdr:sp macro="" textlink="">
      <xdr:nvSpPr>
        <xdr:cNvPr id="10" name="Freccia a destra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1400175" y="2219325"/>
          <a:ext cx="419100" cy="171450"/>
        </a:xfrm>
        <a:prstGeom prst="rightArrow">
          <a:avLst>
            <a:gd name="adj1" fmla="val 50000"/>
            <a:gd name="adj2" fmla="val 52381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3</xdr:col>
      <xdr:colOff>152400</xdr:colOff>
      <xdr:row>6</xdr:row>
      <xdr:rowOff>171450</xdr:rowOff>
    </xdr:from>
    <xdr:to>
      <xdr:col>3</xdr:col>
      <xdr:colOff>571500</xdr:colOff>
      <xdr:row>7</xdr:row>
      <xdr:rowOff>152400</xdr:rowOff>
    </xdr:to>
    <xdr:sp macro="" textlink="">
      <xdr:nvSpPr>
        <xdr:cNvPr id="12" name="Freccia a destra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1390650" y="2400300"/>
          <a:ext cx="419100" cy="171450"/>
        </a:xfrm>
        <a:prstGeom prst="rightArrow">
          <a:avLst>
            <a:gd name="adj1" fmla="val 50000"/>
            <a:gd name="adj2" fmla="val 52381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3</xdr:col>
      <xdr:colOff>152400</xdr:colOff>
      <xdr:row>8</xdr:row>
      <xdr:rowOff>9525</xdr:rowOff>
    </xdr:from>
    <xdr:to>
      <xdr:col>3</xdr:col>
      <xdr:colOff>571500</xdr:colOff>
      <xdr:row>8</xdr:row>
      <xdr:rowOff>180975</xdr:rowOff>
    </xdr:to>
    <xdr:sp macro="" textlink="">
      <xdr:nvSpPr>
        <xdr:cNvPr id="13" name="Freccia a destra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1390650" y="2619375"/>
          <a:ext cx="419100" cy="171450"/>
        </a:xfrm>
        <a:prstGeom prst="rightArrow">
          <a:avLst>
            <a:gd name="adj1" fmla="val 50000"/>
            <a:gd name="adj2" fmla="val 52381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3</xdr:col>
      <xdr:colOff>161925</xdr:colOff>
      <xdr:row>9</xdr:row>
      <xdr:rowOff>28575</xdr:rowOff>
    </xdr:from>
    <xdr:to>
      <xdr:col>3</xdr:col>
      <xdr:colOff>581025</xdr:colOff>
      <xdr:row>10</xdr:row>
      <xdr:rowOff>9525</xdr:rowOff>
    </xdr:to>
    <xdr:sp macro="" textlink="">
      <xdr:nvSpPr>
        <xdr:cNvPr id="14" name="Freccia a destra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1400175" y="2828925"/>
          <a:ext cx="419100" cy="171450"/>
        </a:xfrm>
        <a:prstGeom prst="rightArrow">
          <a:avLst>
            <a:gd name="adj1" fmla="val 50000"/>
            <a:gd name="adj2" fmla="val 52381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3</xdr:col>
      <xdr:colOff>161925</xdr:colOff>
      <xdr:row>10</xdr:row>
      <xdr:rowOff>9525</xdr:rowOff>
    </xdr:from>
    <xdr:to>
      <xdr:col>3</xdr:col>
      <xdr:colOff>581025</xdr:colOff>
      <xdr:row>10</xdr:row>
      <xdr:rowOff>180975</xdr:rowOff>
    </xdr:to>
    <xdr:sp macro="" textlink="">
      <xdr:nvSpPr>
        <xdr:cNvPr id="15" name="Freccia a destra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1400175" y="3000375"/>
          <a:ext cx="419100" cy="171450"/>
        </a:xfrm>
        <a:prstGeom prst="rightArrow">
          <a:avLst>
            <a:gd name="adj1" fmla="val 50000"/>
            <a:gd name="adj2" fmla="val 52381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3</xdr:col>
      <xdr:colOff>171450</xdr:colOff>
      <xdr:row>11</xdr:row>
      <xdr:rowOff>0</xdr:rowOff>
    </xdr:from>
    <xdr:to>
      <xdr:col>3</xdr:col>
      <xdr:colOff>590550</xdr:colOff>
      <xdr:row>11</xdr:row>
      <xdr:rowOff>171450</xdr:rowOff>
    </xdr:to>
    <xdr:sp macro="" textlink="">
      <xdr:nvSpPr>
        <xdr:cNvPr id="16" name="Freccia a destra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1409700" y="3181350"/>
          <a:ext cx="419100" cy="171450"/>
        </a:xfrm>
        <a:prstGeom prst="rightArrow">
          <a:avLst>
            <a:gd name="adj1" fmla="val 50000"/>
            <a:gd name="adj2" fmla="val 52381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3</xdr:col>
      <xdr:colOff>171450</xdr:colOff>
      <xdr:row>12</xdr:row>
      <xdr:rowOff>19050</xdr:rowOff>
    </xdr:from>
    <xdr:to>
      <xdr:col>3</xdr:col>
      <xdr:colOff>590550</xdr:colOff>
      <xdr:row>13</xdr:row>
      <xdr:rowOff>0</xdr:rowOff>
    </xdr:to>
    <xdr:sp macro="" textlink="">
      <xdr:nvSpPr>
        <xdr:cNvPr id="17" name="Freccia a destra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>
          <a:off x="1409700" y="3390900"/>
          <a:ext cx="419100" cy="171450"/>
        </a:xfrm>
        <a:prstGeom prst="rightArrow">
          <a:avLst>
            <a:gd name="adj1" fmla="val 50000"/>
            <a:gd name="adj2" fmla="val 52381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3</xdr:col>
      <xdr:colOff>161925</xdr:colOff>
      <xdr:row>13</xdr:row>
      <xdr:rowOff>19050</xdr:rowOff>
    </xdr:from>
    <xdr:to>
      <xdr:col>3</xdr:col>
      <xdr:colOff>581025</xdr:colOff>
      <xdr:row>14</xdr:row>
      <xdr:rowOff>0</xdr:rowOff>
    </xdr:to>
    <xdr:sp macro="" textlink="">
      <xdr:nvSpPr>
        <xdr:cNvPr id="18" name="Freccia a destra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/>
      </xdr:nvSpPr>
      <xdr:spPr>
        <a:xfrm>
          <a:off x="1400175" y="3581400"/>
          <a:ext cx="419100" cy="171450"/>
        </a:xfrm>
        <a:prstGeom prst="rightArrow">
          <a:avLst>
            <a:gd name="adj1" fmla="val 50000"/>
            <a:gd name="adj2" fmla="val 52381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3</xdr:col>
      <xdr:colOff>161925</xdr:colOff>
      <xdr:row>14</xdr:row>
      <xdr:rowOff>9525</xdr:rowOff>
    </xdr:from>
    <xdr:to>
      <xdr:col>3</xdr:col>
      <xdr:colOff>581025</xdr:colOff>
      <xdr:row>14</xdr:row>
      <xdr:rowOff>180975</xdr:rowOff>
    </xdr:to>
    <xdr:sp macro="" textlink="">
      <xdr:nvSpPr>
        <xdr:cNvPr id="19" name="Freccia a destra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/>
      </xdr:nvSpPr>
      <xdr:spPr>
        <a:xfrm>
          <a:off x="1400175" y="3762375"/>
          <a:ext cx="419100" cy="171450"/>
        </a:xfrm>
        <a:prstGeom prst="rightArrow">
          <a:avLst>
            <a:gd name="adj1" fmla="val 50000"/>
            <a:gd name="adj2" fmla="val 52381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3</xdr:col>
      <xdr:colOff>161925</xdr:colOff>
      <xdr:row>15</xdr:row>
      <xdr:rowOff>19050</xdr:rowOff>
    </xdr:from>
    <xdr:to>
      <xdr:col>3</xdr:col>
      <xdr:colOff>581025</xdr:colOff>
      <xdr:row>16</xdr:row>
      <xdr:rowOff>0</xdr:rowOff>
    </xdr:to>
    <xdr:sp macro="" textlink="">
      <xdr:nvSpPr>
        <xdr:cNvPr id="20" name="Freccia a destra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/>
      </xdr:nvSpPr>
      <xdr:spPr>
        <a:xfrm>
          <a:off x="1400175" y="3962400"/>
          <a:ext cx="419100" cy="171450"/>
        </a:xfrm>
        <a:prstGeom prst="rightArrow">
          <a:avLst>
            <a:gd name="adj1" fmla="val 50000"/>
            <a:gd name="adj2" fmla="val 52381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3</xdr:col>
      <xdr:colOff>142875</xdr:colOff>
      <xdr:row>19</xdr:row>
      <xdr:rowOff>0</xdr:rowOff>
    </xdr:from>
    <xdr:to>
      <xdr:col>3</xdr:col>
      <xdr:colOff>561975</xdr:colOff>
      <xdr:row>19</xdr:row>
      <xdr:rowOff>171450</xdr:rowOff>
    </xdr:to>
    <xdr:sp macro="" textlink="">
      <xdr:nvSpPr>
        <xdr:cNvPr id="21" name="Freccia a destra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/>
      </xdr:nvSpPr>
      <xdr:spPr>
        <a:xfrm>
          <a:off x="1381125" y="4133850"/>
          <a:ext cx="419100" cy="171450"/>
        </a:xfrm>
        <a:prstGeom prst="rightArrow">
          <a:avLst>
            <a:gd name="adj1" fmla="val 50000"/>
            <a:gd name="adj2" fmla="val 52381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3</xdr:col>
      <xdr:colOff>142875</xdr:colOff>
      <xdr:row>20</xdr:row>
      <xdr:rowOff>0</xdr:rowOff>
    </xdr:from>
    <xdr:to>
      <xdr:col>3</xdr:col>
      <xdr:colOff>561975</xdr:colOff>
      <xdr:row>20</xdr:row>
      <xdr:rowOff>171450</xdr:rowOff>
    </xdr:to>
    <xdr:sp macro="" textlink="">
      <xdr:nvSpPr>
        <xdr:cNvPr id="22" name="Freccia a destra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/>
      </xdr:nvSpPr>
      <xdr:spPr>
        <a:xfrm>
          <a:off x="1381125" y="4324350"/>
          <a:ext cx="419100" cy="171450"/>
        </a:xfrm>
        <a:prstGeom prst="rightArrow">
          <a:avLst>
            <a:gd name="adj1" fmla="val 50000"/>
            <a:gd name="adj2" fmla="val 52381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3</xdr:col>
      <xdr:colOff>161925</xdr:colOff>
      <xdr:row>21</xdr:row>
      <xdr:rowOff>19050</xdr:rowOff>
    </xdr:from>
    <xdr:to>
      <xdr:col>3</xdr:col>
      <xdr:colOff>581025</xdr:colOff>
      <xdr:row>22</xdr:row>
      <xdr:rowOff>0</xdr:rowOff>
    </xdr:to>
    <xdr:sp macro="" textlink="">
      <xdr:nvSpPr>
        <xdr:cNvPr id="23" name="Freccia a destra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/>
      </xdr:nvSpPr>
      <xdr:spPr>
        <a:xfrm>
          <a:off x="1400175" y="4533900"/>
          <a:ext cx="419100" cy="171450"/>
        </a:xfrm>
        <a:prstGeom prst="rightArrow">
          <a:avLst>
            <a:gd name="adj1" fmla="val 50000"/>
            <a:gd name="adj2" fmla="val 52381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3</xdr:col>
      <xdr:colOff>161925</xdr:colOff>
      <xdr:row>22</xdr:row>
      <xdr:rowOff>28575</xdr:rowOff>
    </xdr:from>
    <xdr:to>
      <xdr:col>3</xdr:col>
      <xdr:colOff>581025</xdr:colOff>
      <xdr:row>23</xdr:row>
      <xdr:rowOff>9525</xdr:rowOff>
    </xdr:to>
    <xdr:sp macro="" textlink="">
      <xdr:nvSpPr>
        <xdr:cNvPr id="24" name="Freccia a destra 23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/>
      </xdr:nvSpPr>
      <xdr:spPr>
        <a:xfrm>
          <a:off x="1400175" y="4733925"/>
          <a:ext cx="419100" cy="171450"/>
        </a:xfrm>
        <a:prstGeom prst="rightArrow">
          <a:avLst>
            <a:gd name="adj1" fmla="val 50000"/>
            <a:gd name="adj2" fmla="val 52381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3</xdr:col>
      <xdr:colOff>152400</xdr:colOff>
      <xdr:row>23</xdr:row>
      <xdr:rowOff>28575</xdr:rowOff>
    </xdr:from>
    <xdr:to>
      <xdr:col>3</xdr:col>
      <xdr:colOff>571500</xdr:colOff>
      <xdr:row>24</xdr:row>
      <xdr:rowOff>9525</xdr:rowOff>
    </xdr:to>
    <xdr:sp macro="" textlink="">
      <xdr:nvSpPr>
        <xdr:cNvPr id="25" name="Freccia a destra 24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/>
      </xdr:nvSpPr>
      <xdr:spPr>
        <a:xfrm>
          <a:off x="1390650" y="4924425"/>
          <a:ext cx="419100" cy="171450"/>
        </a:xfrm>
        <a:prstGeom prst="rightArrow">
          <a:avLst>
            <a:gd name="adj1" fmla="val 50000"/>
            <a:gd name="adj2" fmla="val 52381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9</xdr:col>
      <xdr:colOff>495299</xdr:colOff>
      <xdr:row>7</xdr:row>
      <xdr:rowOff>57150</xdr:rowOff>
    </xdr:from>
    <xdr:to>
      <xdr:col>11</xdr:col>
      <xdr:colOff>542924</xdr:colOff>
      <xdr:row>14</xdr:row>
      <xdr:rowOff>19050</xdr:rowOff>
    </xdr:to>
    <xdr:sp macro="" textlink="">
      <xdr:nvSpPr>
        <xdr:cNvPr id="4" name="Oval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7477124" y="1666875"/>
          <a:ext cx="1266825" cy="1295400"/>
        </a:xfrm>
        <a:prstGeom prst="ellipse">
          <a:avLst/>
        </a:prstGeom>
        <a:solidFill>
          <a:schemeClr val="accent6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it-IT" sz="1100" b="1">
              <a:solidFill>
                <a:sysClr val="windowText" lastClr="000000"/>
              </a:solidFill>
            </a:rPr>
            <a:t>Fasce</a:t>
          </a:r>
          <a:r>
            <a:rPr lang="it-IT" sz="1100" b="1" baseline="0">
              <a:solidFill>
                <a:sysClr val="windowText" lastClr="000000"/>
              </a:solidFill>
            </a:rPr>
            <a:t> km vie di Sassari</a:t>
          </a:r>
          <a:endParaRPr lang="it-IT" sz="11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9</xdr:col>
      <xdr:colOff>533400</xdr:colOff>
      <xdr:row>18</xdr:row>
      <xdr:rowOff>66675</xdr:rowOff>
    </xdr:from>
    <xdr:to>
      <xdr:col>11</xdr:col>
      <xdr:colOff>581025</xdr:colOff>
      <xdr:row>24</xdr:row>
      <xdr:rowOff>142874</xdr:rowOff>
    </xdr:to>
    <xdr:sp macro="" textlink="">
      <xdr:nvSpPr>
        <xdr:cNvPr id="26" name="Ovale 25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/>
      </xdr:nvSpPr>
      <xdr:spPr>
        <a:xfrm>
          <a:off x="7515225" y="3771900"/>
          <a:ext cx="1266825" cy="1219199"/>
        </a:xfrm>
        <a:prstGeom prst="ellipse">
          <a:avLst/>
        </a:prstGeom>
        <a:solidFill>
          <a:schemeClr val="accent5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it-IT" sz="1100" b="1">
              <a:solidFill>
                <a:sysClr val="windowText" lastClr="000000"/>
              </a:solidFill>
            </a:rPr>
            <a:t>Fasce km Comuni</a:t>
          </a:r>
          <a:r>
            <a:rPr lang="it-IT" sz="1100" b="1"/>
            <a:t> </a:t>
          </a:r>
          <a:r>
            <a:rPr lang="it-IT" sz="1100" b="1">
              <a:solidFill>
                <a:sysClr val="windowText" lastClr="000000"/>
              </a:solidFill>
            </a:rPr>
            <a:t>del Circondario</a:t>
          </a:r>
        </a:p>
      </xdr:txBody>
    </xdr:sp>
    <xdr:clientData/>
  </xdr:twoCellAnchor>
  <xdr:twoCellAnchor>
    <xdr:from>
      <xdr:col>3</xdr:col>
      <xdr:colOff>228600</xdr:colOff>
      <xdr:row>27</xdr:row>
      <xdr:rowOff>9525</xdr:rowOff>
    </xdr:from>
    <xdr:to>
      <xdr:col>3</xdr:col>
      <xdr:colOff>647700</xdr:colOff>
      <xdr:row>27</xdr:row>
      <xdr:rowOff>171450</xdr:rowOff>
    </xdr:to>
    <xdr:sp macro="" textlink="">
      <xdr:nvSpPr>
        <xdr:cNvPr id="28" name="Freccia a destra 27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/>
      </xdr:nvSpPr>
      <xdr:spPr>
        <a:xfrm>
          <a:off x="2143125" y="5524500"/>
          <a:ext cx="419100" cy="161925"/>
        </a:xfrm>
        <a:prstGeom prst="rightArrow">
          <a:avLst>
            <a:gd name="adj1" fmla="val 50000"/>
            <a:gd name="adj2" fmla="val 52381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3</xdr:col>
      <xdr:colOff>219075</xdr:colOff>
      <xdr:row>28</xdr:row>
      <xdr:rowOff>19050</xdr:rowOff>
    </xdr:from>
    <xdr:to>
      <xdr:col>3</xdr:col>
      <xdr:colOff>638175</xdr:colOff>
      <xdr:row>29</xdr:row>
      <xdr:rowOff>0</xdr:rowOff>
    </xdr:to>
    <xdr:sp macro="" textlink="">
      <xdr:nvSpPr>
        <xdr:cNvPr id="31" name="Freccia a destra 30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SpPr/>
      </xdr:nvSpPr>
      <xdr:spPr>
        <a:xfrm>
          <a:off x="2133600" y="5734050"/>
          <a:ext cx="419100" cy="171450"/>
        </a:xfrm>
        <a:prstGeom prst="rightArrow">
          <a:avLst>
            <a:gd name="adj1" fmla="val 50000"/>
            <a:gd name="adj2" fmla="val 52381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3</xdr:col>
      <xdr:colOff>219075</xdr:colOff>
      <xdr:row>29</xdr:row>
      <xdr:rowOff>66675</xdr:rowOff>
    </xdr:from>
    <xdr:to>
      <xdr:col>3</xdr:col>
      <xdr:colOff>638175</xdr:colOff>
      <xdr:row>30</xdr:row>
      <xdr:rowOff>9526</xdr:rowOff>
    </xdr:to>
    <xdr:sp macro="" textlink="">
      <xdr:nvSpPr>
        <xdr:cNvPr id="32" name="Freccia a destra 31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/>
      </xdr:nvSpPr>
      <xdr:spPr>
        <a:xfrm>
          <a:off x="2133600" y="5972175"/>
          <a:ext cx="419100" cy="161926"/>
        </a:xfrm>
        <a:prstGeom prst="rightArrow">
          <a:avLst>
            <a:gd name="adj1" fmla="val 50000"/>
            <a:gd name="adj2" fmla="val 52381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3</xdr:col>
      <xdr:colOff>219075</xdr:colOff>
      <xdr:row>32</xdr:row>
      <xdr:rowOff>38100</xdr:rowOff>
    </xdr:from>
    <xdr:to>
      <xdr:col>3</xdr:col>
      <xdr:colOff>638175</xdr:colOff>
      <xdr:row>32</xdr:row>
      <xdr:rowOff>209550</xdr:rowOff>
    </xdr:to>
    <xdr:sp macro="" textlink="">
      <xdr:nvSpPr>
        <xdr:cNvPr id="33" name="Freccia a destra 32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SpPr/>
      </xdr:nvSpPr>
      <xdr:spPr>
        <a:xfrm>
          <a:off x="2133600" y="6619875"/>
          <a:ext cx="419100" cy="171450"/>
        </a:xfrm>
        <a:prstGeom prst="rightArrow">
          <a:avLst>
            <a:gd name="adj1" fmla="val 50000"/>
            <a:gd name="adj2" fmla="val 52381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9</xdr:col>
      <xdr:colOff>581025</xdr:colOff>
      <xdr:row>32</xdr:row>
      <xdr:rowOff>85725</xdr:rowOff>
    </xdr:from>
    <xdr:to>
      <xdr:col>11</xdr:col>
      <xdr:colOff>828674</xdr:colOff>
      <xdr:row>39</xdr:row>
      <xdr:rowOff>95250</xdr:rowOff>
    </xdr:to>
    <xdr:sp macro="" textlink="">
      <xdr:nvSpPr>
        <xdr:cNvPr id="5" name="Ovale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7562850" y="6667500"/>
          <a:ext cx="1466849" cy="1485900"/>
        </a:xfrm>
        <a:prstGeom prst="ellipse">
          <a:avLst/>
        </a:prstGeom>
        <a:solidFill>
          <a:schemeClr val="accent4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it-IT" sz="1100" b="1">
              <a:solidFill>
                <a:sysClr val="windowText" lastClr="000000"/>
              </a:solidFill>
            </a:rPr>
            <a:t>Zone</a:t>
          </a:r>
          <a:r>
            <a:rPr lang="it-IT" sz="1100" b="1" baseline="0">
              <a:solidFill>
                <a:sysClr val="windowText" lastClr="000000"/>
              </a:solidFill>
            </a:rPr>
            <a:t> Tariffarie Internazionali</a:t>
          </a:r>
          <a:endParaRPr lang="it-IT" sz="11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</xdr:col>
      <xdr:colOff>209550</xdr:colOff>
      <xdr:row>33</xdr:row>
      <xdr:rowOff>38100</xdr:rowOff>
    </xdr:from>
    <xdr:to>
      <xdr:col>3</xdr:col>
      <xdr:colOff>628650</xdr:colOff>
      <xdr:row>33</xdr:row>
      <xdr:rowOff>209550</xdr:rowOff>
    </xdr:to>
    <xdr:sp macro="" textlink="">
      <xdr:nvSpPr>
        <xdr:cNvPr id="41" name="Freccia a destra 40">
          <a:extLst>
            <a:ext uri="{FF2B5EF4-FFF2-40B4-BE49-F238E27FC236}">
              <a16:creationId xmlns:a16="http://schemas.microsoft.com/office/drawing/2014/main" id="{00000000-0008-0000-0100-000029000000}"/>
            </a:ext>
          </a:extLst>
        </xdr:cNvPr>
        <xdr:cNvSpPr/>
      </xdr:nvSpPr>
      <xdr:spPr>
        <a:xfrm>
          <a:off x="2124075" y="6858000"/>
          <a:ext cx="419100" cy="171450"/>
        </a:xfrm>
        <a:prstGeom prst="rightArrow">
          <a:avLst>
            <a:gd name="adj1" fmla="val 50000"/>
            <a:gd name="adj2" fmla="val 52381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3</xdr:col>
      <xdr:colOff>228600</xdr:colOff>
      <xdr:row>34</xdr:row>
      <xdr:rowOff>28575</xdr:rowOff>
    </xdr:from>
    <xdr:to>
      <xdr:col>3</xdr:col>
      <xdr:colOff>647700</xdr:colOff>
      <xdr:row>35</xdr:row>
      <xdr:rowOff>0</xdr:rowOff>
    </xdr:to>
    <xdr:sp macro="" textlink="">
      <xdr:nvSpPr>
        <xdr:cNvPr id="43" name="Freccia a destra 42">
          <a:extLs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SpPr/>
      </xdr:nvSpPr>
      <xdr:spPr>
        <a:xfrm>
          <a:off x="2143125" y="7086600"/>
          <a:ext cx="419100" cy="171450"/>
        </a:xfrm>
        <a:prstGeom prst="rightArrow">
          <a:avLst>
            <a:gd name="adj1" fmla="val 50000"/>
            <a:gd name="adj2" fmla="val 52381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3</xdr:col>
      <xdr:colOff>228600</xdr:colOff>
      <xdr:row>35</xdr:row>
      <xdr:rowOff>19050</xdr:rowOff>
    </xdr:from>
    <xdr:to>
      <xdr:col>3</xdr:col>
      <xdr:colOff>647700</xdr:colOff>
      <xdr:row>35</xdr:row>
      <xdr:rowOff>190500</xdr:rowOff>
    </xdr:to>
    <xdr:sp macro="" textlink="">
      <xdr:nvSpPr>
        <xdr:cNvPr id="44" name="Freccia a destra 43">
          <a:extLst>
            <a:ext uri="{FF2B5EF4-FFF2-40B4-BE49-F238E27FC236}">
              <a16:creationId xmlns:a16="http://schemas.microsoft.com/office/drawing/2014/main" id="{00000000-0008-0000-0100-00002C000000}"/>
            </a:ext>
          </a:extLst>
        </xdr:cNvPr>
        <xdr:cNvSpPr/>
      </xdr:nvSpPr>
      <xdr:spPr>
        <a:xfrm>
          <a:off x="2752725" y="7315200"/>
          <a:ext cx="419100" cy="171450"/>
        </a:xfrm>
        <a:prstGeom prst="rightArrow">
          <a:avLst>
            <a:gd name="adj1" fmla="val 50000"/>
            <a:gd name="adj2" fmla="val 52381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3</xdr:col>
      <xdr:colOff>247650</xdr:colOff>
      <xdr:row>36</xdr:row>
      <xdr:rowOff>19050</xdr:rowOff>
    </xdr:from>
    <xdr:to>
      <xdr:col>3</xdr:col>
      <xdr:colOff>666750</xdr:colOff>
      <xdr:row>36</xdr:row>
      <xdr:rowOff>190500</xdr:rowOff>
    </xdr:to>
    <xdr:sp macro="" textlink="">
      <xdr:nvSpPr>
        <xdr:cNvPr id="45" name="Freccia a destra 44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SpPr/>
      </xdr:nvSpPr>
      <xdr:spPr>
        <a:xfrm>
          <a:off x="2771775" y="7515225"/>
          <a:ext cx="419100" cy="171450"/>
        </a:xfrm>
        <a:prstGeom prst="rightArrow">
          <a:avLst>
            <a:gd name="adj1" fmla="val 50000"/>
            <a:gd name="adj2" fmla="val 52381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3</xdr:col>
      <xdr:colOff>238125</xdr:colOff>
      <xdr:row>37</xdr:row>
      <xdr:rowOff>9525</xdr:rowOff>
    </xdr:from>
    <xdr:to>
      <xdr:col>3</xdr:col>
      <xdr:colOff>657225</xdr:colOff>
      <xdr:row>37</xdr:row>
      <xdr:rowOff>180975</xdr:rowOff>
    </xdr:to>
    <xdr:sp macro="" textlink="">
      <xdr:nvSpPr>
        <xdr:cNvPr id="46" name="Freccia a destra 45">
          <a:extLst>
            <a:ext uri="{FF2B5EF4-FFF2-40B4-BE49-F238E27FC236}">
              <a16:creationId xmlns:a16="http://schemas.microsoft.com/office/drawing/2014/main" id="{00000000-0008-0000-0100-00002E000000}"/>
            </a:ext>
          </a:extLst>
        </xdr:cNvPr>
        <xdr:cNvSpPr/>
      </xdr:nvSpPr>
      <xdr:spPr>
        <a:xfrm>
          <a:off x="2762250" y="7705725"/>
          <a:ext cx="419100" cy="171450"/>
        </a:xfrm>
        <a:prstGeom prst="rightArrow">
          <a:avLst>
            <a:gd name="adj1" fmla="val 50000"/>
            <a:gd name="adj2" fmla="val 52381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3</xdr:col>
      <xdr:colOff>238125</xdr:colOff>
      <xdr:row>38</xdr:row>
      <xdr:rowOff>19050</xdr:rowOff>
    </xdr:from>
    <xdr:to>
      <xdr:col>3</xdr:col>
      <xdr:colOff>657225</xdr:colOff>
      <xdr:row>38</xdr:row>
      <xdr:rowOff>190500</xdr:rowOff>
    </xdr:to>
    <xdr:sp macro="" textlink="">
      <xdr:nvSpPr>
        <xdr:cNvPr id="47" name="Freccia a destra 46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SpPr/>
      </xdr:nvSpPr>
      <xdr:spPr>
        <a:xfrm>
          <a:off x="2762250" y="7915275"/>
          <a:ext cx="419100" cy="171450"/>
        </a:xfrm>
        <a:prstGeom prst="rightArrow">
          <a:avLst>
            <a:gd name="adj1" fmla="val 50000"/>
            <a:gd name="adj2" fmla="val 52381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3</xdr:col>
      <xdr:colOff>200025</xdr:colOff>
      <xdr:row>39</xdr:row>
      <xdr:rowOff>19050</xdr:rowOff>
    </xdr:from>
    <xdr:to>
      <xdr:col>3</xdr:col>
      <xdr:colOff>619125</xdr:colOff>
      <xdr:row>39</xdr:row>
      <xdr:rowOff>190500</xdr:rowOff>
    </xdr:to>
    <xdr:sp macro="" textlink="">
      <xdr:nvSpPr>
        <xdr:cNvPr id="49" name="Freccia a destra 48">
          <a:extLst>
            <a:ext uri="{FF2B5EF4-FFF2-40B4-BE49-F238E27FC236}">
              <a16:creationId xmlns:a16="http://schemas.microsoft.com/office/drawing/2014/main" id="{00000000-0008-0000-0100-000031000000}"/>
            </a:ext>
          </a:extLst>
        </xdr:cNvPr>
        <xdr:cNvSpPr/>
      </xdr:nvSpPr>
      <xdr:spPr>
        <a:xfrm>
          <a:off x="2114550" y="8077200"/>
          <a:ext cx="419100" cy="171450"/>
        </a:xfrm>
        <a:prstGeom prst="rightArrow">
          <a:avLst>
            <a:gd name="adj1" fmla="val 50000"/>
            <a:gd name="adj2" fmla="val 52381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3</xdr:col>
      <xdr:colOff>219075</xdr:colOff>
      <xdr:row>40</xdr:row>
      <xdr:rowOff>28575</xdr:rowOff>
    </xdr:from>
    <xdr:to>
      <xdr:col>3</xdr:col>
      <xdr:colOff>638175</xdr:colOff>
      <xdr:row>41</xdr:row>
      <xdr:rowOff>0</xdr:rowOff>
    </xdr:to>
    <xdr:sp macro="" textlink="">
      <xdr:nvSpPr>
        <xdr:cNvPr id="50" name="Freccia a destra 49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SpPr/>
      </xdr:nvSpPr>
      <xdr:spPr>
        <a:xfrm>
          <a:off x="2133600" y="8286750"/>
          <a:ext cx="419100" cy="171450"/>
        </a:xfrm>
        <a:prstGeom prst="rightArrow">
          <a:avLst>
            <a:gd name="adj1" fmla="val 50000"/>
            <a:gd name="adj2" fmla="val 52381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3</xdr:col>
      <xdr:colOff>209550</xdr:colOff>
      <xdr:row>41</xdr:row>
      <xdr:rowOff>0</xdr:rowOff>
    </xdr:from>
    <xdr:to>
      <xdr:col>3</xdr:col>
      <xdr:colOff>628650</xdr:colOff>
      <xdr:row>41</xdr:row>
      <xdr:rowOff>171450</xdr:rowOff>
    </xdr:to>
    <xdr:sp macro="" textlink="">
      <xdr:nvSpPr>
        <xdr:cNvPr id="52" name="Freccia a destra 51">
          <a:extLs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SpPr/>
      </xdr:nvSpPr>
      <xdr:spPr>
        <a:xfrm>
          <a:off x="2124075" y="8458200"/>
          <a:ext cx="419100" cy="171450"/>
        </a:xfrm>
        <a:prstGeom prst="rightArrow">
          <a:avLst>
            <a:gd name="adj1" fmla="val 50000"/>
            <a:gd name="adj2" fmla="val 52381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3</xdr:col>
      <xdr:colOff>228600</xdr:colOff>
      <xdr:row>42</xdr:row>
      <xdr:rowOff>0</xdr:rowOff>
    </xdr:from>
    <xdr:to>
      <xdr:col>3</xdr:col>
      <xdr:colOff>647700</xdr:colOff>
      <xdr:row>42</xdr:row>
      <xdr:rowOff>171450</xdr:rowOff>
    </xdr:to>
    <xdr:sp macro="" textlink="">
      <xdr:nvSpPr>
        <xdr:cNvPr id="39" name="Freccia a destra 38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SpPr/>
      </xdr:nvSpPr>
      <xdr:spPr>
        <a:xfrm>
          <a:off x="2752725" y="8658225"/>
          <a:ext cx="419100" cy="171450"/>
        </a:xfrm>
        <a:prstGeom prst="rightArrow">
          <a:avLst>
            <a:gd name="adj1" fmla="val 50000"/>
            <a:gd name="adj2" fmla="val 52381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it-IT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 editAs="oneCell">
    <xdr:from>
      <xdr:col>3</xdr:col>
      <xdr:colOff>209550</xdr:colOff>
      <xdr:row>43</xdr:row>
      <xdr:rowOff>9525</xdr:rowOff>
    </xdr:from>
    <xdr:to>
      <xdr:col>3</xdr:col>
      <xdr:colOff>660693</xdr:colOff>
      <xdr:row>44</xdr:row>
      <xdr:rowOff>41168</xdr:rowOff>
    </xdr:to>
    <xdr:pic>
      <xdr:nvPicPr>
        <xdr:cNvPr id="8" name="Immagine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733675" y="8867775"/>
          <a:ext cx="451143" cy="231668"/>
        </a:xfrm>
        <a:prstGeom prst="rect">
          <a:avLst/>
        </a:prstGeom>
      </xdr:spPr>
    </xdr:pic>
    <xdr:clientData/>
  </xdr:twoCellAnchor>
  <xdr:twoCellAnchor editAs="oneCell">
    <xdr:from>
      <xdr:col>3</xdr:col>
      <xdr:colOff>209550</xdr:colOff>
      <xdr:row>44</xdr:row>
      <xdr:rowOff>0</xdr:rowOff>
    </xdr:from>
    <xdr:to>
      <xdr:col>3</xdr:col>
      <xdr:colOff>660693</xdr:colOff>
      <xdr:row>45</xdr:row>
      <xdr:rowOff>41168</xdr:rowOff>
    </xdr:to>
    <xdr:pic>
      <xdr:nvPicPr>
        <xdr:cNvPr id="11" name="Immagine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733675" y="9058275"/>
          <a:ext cx="451143" cy="231668"/>
        </a:xfrm>
        <a:prstGeom prst="rect">
          <a:avLst/>
        </a:prstGeom>
      </xdr:spPr>
    </xdr:pic>
    <xdr:clientData/>
  </xdr:twoCellAnchor>
  <xdr:twoCellAnchor editAs="oneCell">
    <xdr:from>
      <xdr:col>3</xdr:col>
      <xdr:colOff>219075</xdr:colOff>
      <xdr:row>44</xdr:row>
      <xdr:rowOff>180975</xdr:rowOff>
    </xdr:from>
    <xdr:to>
      <xdr:col>3</xdr:col>
      <xdr:colOff>670218</xdr:colOff>
      <xdr:row>46</xdr:row>
      <xdr:rowOff>31643</xdr:rowOff>
    </xdr:to>
    <xdr:pic>
      <xdr:nvPicPr>
        <xdr:cNvPr id="29" name="Immagine 28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743200" y="9239250"/>
          <a:ext cx="451143" cy="231668"/>
        </a:xfrm>
        <a:prstGeom prst="rect">
          <a:avLst/>
        </a:prstGeom>
      </xdr:spPr>
    </xdr:pic>
    <xdr:clientData/>
  </xdr:twoCellAnchor>
  <xdr:twoCellAnchor editAs="oneCell">
    <xdr:from>
      <xdr:col>3</xdr:col>
      <xdr:colOff>219075</xdr:colOff>
      <xdr:row>46</xdr:row>
      <xdr:rowOff>0</xdr:rowOff>
    </xdr:from>
    <xdr:to>
      <xdr:col>3</xdr:col>
      <xdr:colOff>670218</xdr:colOff>
      <xdr:row>47</xdr:row>
      <xdr:rowOff>31643</xdr:rowOff>
    </xdr:to>
    <xdr:pic>
      <xdr:nvPicPr>
        <xdr:cNvPr id="30" name="Immagine 29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743200" y="9439275"/>
          <a:ext cx="451143" cy="2316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glio1"/>
  <dimension ref="A1:N32"/>
  <sheetViews>
    <sheetView workbookViewId="0">
      <selection activeCell="G7" sqref="G7"/>
    </sheetView>
  </sheetViews>
  <sheetFormatPr defaultRowHeight="15" x14ac:dyDescent="0.25"/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33.75" x14ac:dyDescent="0.5">
      <c r="A2" s="1"/>
      <c r="B2" s="179" t="s">
        <v>0</v>
      </c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79"/>
      <c r="N2" s="1"/>
    </row>
    <row r="3" spans="1:14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4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4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</row>
    <row r="8" spans="1:14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4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</row>
    <row r="11" spans="1:14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  <row r="12" spans="1:14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</row>
    <row r="13" spans="1:14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</row>
    <row r="14" spans="1:14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</row>
    <row r="15" spans="1:14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</row>
    <row r="16" spans="1:14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</row>
    <row r="17" spans="1:14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1:14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</row>
    <row r="19" spans="1:14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4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</row>
    <row r="21" spans="1:14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</row>
    <row r="22" spans="1:14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1:14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4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4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4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4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4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  <row r="29" spans="1:14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4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</row>
    <row r="31" spans="1:14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4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</row>
  </sheetData>
  <mergeCells count="1">
    <mergeCell ref="B2:M2"/>
  </mergeCell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oglio2"/>
  <dimension ref="A1:O61"/>
  <sheetViews>
    <sheetView tabSelected="1" topLeftCell="A10" workbookViewId="0">
      <selection activeCell="E34" sqref="E33:E47"/>
    </sheetView>
  </sheetViews>
  <sheetFormatPr defaultRowHeight="15" x14ac:dyDescent="0.25"/>
  <cols>
    <col min="1" max="1" width="9.140625" style="86"/>
    <col min="2" max="2" width="8.7109375" style="86" customWidth="1"/>
    <col min="3" max="3" width="20" style="86" customWidth="1"/>
    <col min="4" max="4" width="13.85546875" style="86" customWidth="1"/>
    <col min="5" max="5" width="28.85546875" style="86" customWidth="1"/>
    <col min="6" max="6" width="3" style="86" customWidth="1"/>
    <col min="7" max="7" width="13.28515625" style="86" customWidth="1"/>
    <col min="8" max="8" width="3.7109375" style="86" customWidth="1"/>
    <col min="9" max="9" width="13.28515625" style="86" customWidth="1"/>
    <col min="10" max="11" width="9.140625" style="86"/>
    <col min="12" max="12" width="16" style="86" customWidth="1"/>
    <col min="13" max="16384" width="9.140625" style="86"/>
  </cols>
  <sheetData>
    <row r="1" spans="1:15" ht="31.5" customHeight="1" thickTop="1" thickBot="1" x14ac:dyDescent="0.3">
      <c r="A1" s="85"/>
      <c r="B1" s="205" t="s">
        <v>20</v>
      </c>
      <c r="C1" s="206"/>
      <c r="D1" s="1"/>
      <c r="E1" s="156" t="s">
        <v>1256</v>
      </c>
      <c r="F1" s="1"/>
      <c r="G1" s="124" t="s">
        <v>18</v>
      </c>
      <c r="H1" s="1"/>
      <c r="I1" s="157" t="s">
        <v>19</v>
      </c>
      <c r="J1" s="85"/>
      <c r="K1" s="85"/>
      <c r="L1" s="85"/>
      <c r="M1" s="85"/>
      <c r="N1" s="85"/>
      <c r="O1" s="85"/>
    </row>
    <row r="2" spans="1:15" ht="15.75" thickTop="1" x14ac:dyDescent="0.25">
      <c r="A2" s="85"/>
      <c r="B2" s="87"/>
      <c r="C2" s="87"/>
      <c r="D2" s="85"/>
      <c r="E2" s="85"/>
      <c r="F2" s="85"/>
      <c r="G2" s="125"/>
      <c r="H2" s="85"/>
      <c r="I2" s="177"/>
      <c r="J2" s="85"/>
      <c r="K2" s="85"/>
      <c r="L2" s="85"/>
      <c r="M2" s="85"/>
      <c r="N2" s="85"/>
      <c r="O2" s="85"/>
    </row>
    <row r="3" spans="1:15" x14ac:dyDescent="0.25">
      <c r="A3" s="85"/>
      <c r="B3" s="210" t="s">
        <v>3</v>
      </c>
      <c r="C3" s="211"/>
      <c r="D3" s="158"/>
      <c r="E3" s="89">
        <v>0</v>
      </c>
      <c r="F3" s="85"/>
      <c r="G3" s="126">
        <f>IF(E3&gt;0,E3&lt;=2)*2.58+AND(E3&gt;=3,E3&lt;=6)*7.75+AND(E3&gt;6)*12.39</f>
        <v>0</v>
      </c>
      <c r="H3" s="85"/>
      <c r="I3" s="126">
        <f>IF(E3&gt;0,E3&lt;=2)*3.87+AND(E3&gt;=3,E3&lt;=6)*11.63+AND(E3&gt;6)*18.59</f>
        <v>0</v>
      </c>
      <c r="J3" s="85"/>
      <c r="K3" s="85"/>
      <c r="L3" s="85"/>
      <c r="M3" s="85"/>
      <c r="N3" s="85"/>
      <c r="O3" s="85"/>
    </row>
    <row r="4" spans="1:15" x14ac:dyDescent="0.25">
      <c r="A4" s="85"/>
      <c r="B4" s="159"/>
      <c r="C4" s="160"/>
      <c r="D4" s="1"/>
      <c r="E4" s="85"/>
      <c r="F4" s="85"/>
      <c r="G4" s="127"/>
      <c r="H4" s="85"/>
      <c r="I4" s="127"/>
      <c r="J4" s="85"/>
      <c r="K4" s="85"/>
      <c r="L4" s="85"/>
      <c r="M4" s="85"/>
      <c r="N4" s="85"/>
      <c r="O4" s="85"/>
    </row>
    <row r="5" spans="1:15" ht="19.5" customHeight="1" x14ac:dyDescent="0.25">
      <c r="A5" s="85"/>
      <c r="B5" s="212" t="s">
        <v>4</v>
      </c>
      <c r="C5" s="213"/>
      <c r="D5" s="1"/>
      <c r="E5" s="85"/>
      <c r="F5" s="85"/>
      <c r="G5" s="127"/>
      <c r="H5" s="85"/>
      <c r="I5" s="127"/>
      <c r="J5" s="85"/>
      <c r="K5" s="85"/>
      <c r="L5" s="85"/>
      <c r="M5" s="85"/>
      <c r="N5" s="85"/>
      <c r="O5" s="85"/>
    </row>
    <row r="6" spans="1:15" x14ac:dyDescent="0.25">
      <c r="A6" s="85"/>
      <c r="B6" s="214" t="s">
        <v>2</v>
      </c>
      <c r="C6" s="215"/>
      <c r="D6" s="1"/>
      <c r="E6" s="85"/>
      <c r="F6" s="85"/>
      <c r="G6" s="127"/>
      <c r="H6" s="85"/>
      <c r="I6" s="127"/>
      <c r="J6" s="85"/>
      <c r="K6" s="85"/>
      <c r="L6" s="85"/>
      <c r="M6" s="85"/>
      <c r="N6" s="85"/>
      <c r="O6" s="85"/>
    </row>
    <row r="7" spans="1:15" x14ac:dyDescent="0.25">
      <c r="A7" s="85"/>
      <c r="B7" s="1"/>
      <c r="C7" s="161" t="s">
        <v>5</v>
      </c>
      <c r="D7" s="162"/>
      <c r="E7" s="91">
        <v>0</v>
      </c>
      <c r="F7" s="88"/>
      <c r="G7" s="128">
        <f>IF(E7&gt;0,E7&lt;=6)*2.58+AND(E7&gt;=7,E7&lt;=12)*4.7+AND(E7&gt;=13,E7&lt;=21)*6.5+AND(E7&gt;=22,E7&lt;=27)*7.87+AND(E7&gt;=28,E7&lt;=33)*9.24+AND(E7&gt;=34,E7&lt;=39)*10.61+AND(E7&gt;=40,E7&lt;=45)*11.98+AND(E7&gt;=46,E7&lt;=51)*13.35+AND(E7&gt;=52,E7&lt;=57)*14.72+AND(E7&gt;=58,E7&lt;=63)*16.09+AND(E7&gt;=64,E7&lt;=69)*17.46+AND(E7&gt;=70,E7&lt;=75)*18.83+AND(E7&gt;=76,E7&lt;=81)*20.2+AND(E7&gt;=82,E7&lt;=87)*21.57+AND(E7&gt;=88,E7&lt;=93)*22.94+AND(E7&gt;=94,E7&lt;=99)*24.31+AND(E7&gt;=100,E7&lt;=105)*25.68+AND(E7&gt;=106,E7&lt;=111)*27.05</f>
        <v>0</v>
      </c>
      <c r="H7" s="85"/>
      <c r="I7" s="128">
        <f>IF(E7&gt;0,E7&lt;=6)*3.87+AND(E7&gt;=7,E7&lt;=12)*7.05+AND(E7&gt;=13,E7&lt;=21)*9.75+AND(E7&gt;=22,E7&lt;=27)*11.81+AND(E7&gt;=28,E7&lt;=33)*13.86+AND(E7&gt;=34,E7&lt;=39)*15.92+AND(E7&gt;=40,E7&lt;=45)*17.97+AND(E7&gt;=46,E7&lt;=51)*20.03+AND(E7&gt;=52,E7&lt;=57)*22.08+AND(E7&gt;=58,E7&lt;=63)*24.14+AND(E7&gt;=64,E7&lt;=69)*26.19+AND(E7&gt;=70,E7&lt;=75)*28.25+AND(E7&gt;=76,E7&lt;=81)*30.3+AND(E7&gt;=82,E7&lt;=87)*32.36+AND(E7&gt;=88,E7&lt;=93)*34.41+AND(E7&gt;=94,E7&lt;=99)*36.47+AND(E7&gt;=100,E7&lt;=105)*38.52+AND(E7&gt;=106,E7&lt;=111)*40.58</f>
        <v>0</v>
      </c>
      <c r="J7" s="85"/>
      <c r="K7" s="85"/>
      <c r="L7" s="85"/>
      <c r="M7" s="85"/>
      <c r="N7" s="85"/>
      <c r="O7" s="85"/>
    </row>
    <row r="8" spans="1:15" x14ac:dyDescent="0.25">
      <c r="A8" s="85"/>
      <c r="B8" s="1"/>
      <c r="C8" s="161" t="s">
        <v>6</v>
      </c>
      <c r="D8" s="162"/>
      <c r="E8" s="92">
        <v>0</v>
      </c>
      <c r="F8" s="88"/>
      <c r="G8" s="128">
        <f t="shared" ref="G8:G16" si="0">IF(E8&gt;0,E8&lt;=6)*2.58+AND(E8&gt;=7,E8&lt;=12)*4.7+AND(E8&gt;=13,E8&lt;=21)*6.5+AND(E8&gt;=22,E8&lt;=27)*7.87+AND(E8&gt;=28,E8&lt;=33)*9.24+AND(E8&gt;=34,E8&lt;=39)*10.61+AND(E8&gt;=40,E8&lt;=45)*11.98+AND(E8&gt;=46,E8&lt;=51)*13.35+AND(E8&gt;=52,E8&lt;=57)*14.72+AND(E8&gt;=58,E8&lt;=63)*16.09+AND(E8&gt;=64,E8&lt;=69)*17.46+AND(E8&gt;=70,E8&lt;=75)*18.83+AND(E8&gt;=76,E8&lt;=81)*20.2+AND(E8&gt;=82,E8&lt;=87)*21.57+AND(E8&gt;=88,E8&lt;=93)*22.94+AND(E8&gt;=94,E8&lt;=99)*24.31+AND(E8&gt;=100,E8&lt;=105)*25.68+AND(E8&gt;=106,E8&lt;=111)*27.05</f>
        <v>0</v>
      </c>
      <c r="H8" s="85"/>
      <c r="I8" s="128">
        <f t="shared" ref="I8:I16" si="1">IF(E8&gt;0,E8&lt;=6)*3.87+AND(E8&gt;=7,E8&lt;=12)*7.05+AND(E8&gt;=13,E8&lt;=21)*9.75+AND(E8&gt;=22,E8&lt;=27)*11.81+AND(E8&gt;=28,E8&lt;=33)*13.86+AND(E8&gt;=34,E8&lt;=39)*15.92+AND(E8&gt;=40,E8&lt;=45)*17.97+AND(E8&gt;=46,E8&lt;=51)*20.03+AND(E8&gt;=52,E8&lt;=57)*22.08+AND(E8&gt;=58,E8&lt;=63)*24.14+AND(E8&gt;=64,E8&lt;=69)*26.19+AND(E8&gt;=70,E8&lt;=75)*28.25+AND(E8&gt;=76,E8&lt;=81)*30.3+AND(E8&gt;=82,E8&lt;=87)*32.36+AND(E8&gt;=88,E8&lt;=93)*34.41+AND(E8&gt;=94,E8&lt;=99)*36.47+AND(E8&gt;=100,E8&lt;=105)*38.52+AND(E8&gt;=106,E8&lt;=111)*40.58</f>
        <v>0</v>
      </c>
      <c r="J8" s="85"/>
      <c r="K8" s="85"/>
      <c r="L8" s="85"/>
      <c r="M8" s="85"/>
      <c r="N8" s="85"/>
      <c r="O8" s="85"/>
    </row>
    <row r="9" spans="1:15" x14ac:dyDescent="0.25">
      <c r="A9" s="85"/>
      <c r="B9" s="1"/>
      <c r="C9" s="161" t="s">
        <v>7</v>
      </c>
      <c r="D9" s="162"/>
      <c r="E9" s="93"/>
      <c r="F9" s="88"/>
      <c r="G9" s="128">
        <f t="shared" si="0"/>
        <v>0</v>
      </c>
      <c r="H9" s="85"/>
      <c r="I9" s="128">
        <f t="shared" si="1"/>
        <v>0</v>
      </c>
      <c r="J9" s="85"/>
      <c r="K9" s="85"/>
      <c r="L9" s="85"/>
      <c r="M9" s="85"/>
      <c r="N9" s="85"/>
      <c r="O9" s="85"/>
    </row>
    <row r="10" spans="1:15" x14ac:dyDescent="0.25">
      <c r="A10" s="85"/>
      <c r="B10" s="1"/>
      <c r="C10" s="161" t="s">
        <v>8</v>
      </c>
      <c r="D10" s="162"/>
      <c r="E10" s="92"/>
      <c r="F10" s="88"/>
      <c r="G10" s="128">
        <f t="shared" si="0"/>
        <v>0</v>
      </c>
      <c r="H10" s="85"/>
      <c r="I10" s="128">
        <f t="shared" si="1"/>
        <v>0</v>
      </c>
      <c r="J10" s="85"/>
      <c r="K10" s="85"/>
      <c r="L10" s="85"/>
      <c r="M10" s="85"/>
      <c r="N10" s="85"/>
      <c r="O10" s="85"/>
    </row>
    <row r="11" spans="1:15" x14ac:dyDescent="0.25">
      <c r="A11" s="85"/>
      <c r="B11" s="1"/>
      <c r="C11" s="161" t="s">
        <v>9</v>
      </c>
      <c r="D11" s="162"/>
      <c r="E11" s="92"/>
      <c r="F11" s="88"/>
      <c r="G11" s="128">
        <f t="shared" si="0"/>
        <v>0</v>
      </c>
      <c r="H11" s="85"/>
      <c r="I11" s="128">
        <f t="shared" si="1"/>
        <v>0</v>
      </c>
      <c r="J11" s="85"/>
      <c r="K11" s="85"/>
      <c r="L11" s="85"/>
      <c r="M11" s="85"/>
      <c r="N11" s="85"/>
      <c r="O11" s="85"/>
    </row>
    <row r="12" spans="1:15" x14ac:dyDescent="0.25">
      <c r="A12" s="85"/>
      <c r="B12" s="1"/>
      <c r="C12" s="161" t="s">
        <v>10</v>
      </c>
      <c r="D12" s="162"/>
      <c r="E12" s="93"/>
      <c r="F12" s="88"/>
      <c r="G12" s="128">
        <f t="shared" si="0"/>
        <v>0</v>
      </c>
      <c r="H12" s="85"/>
      <c r="I12" s="128">
        <f t="shared" si="1"/>
        <v>0</v>
      </c>
      <c r="J12" s="85"/>
      <c r="K12" s="85"/>
      <c r="L12" s="85"/>
      <c r="M12" s="85"/>
      <c r="N12" s="85"/>
      <c r="O12" s="85"/>
    </row>
    <row r="13" spans="1:15" x14ac:dyDescent="0.25">
      <c r="A13" s="85"/>
      <c r="B13" s="1"/>
      <c r="C13" s="161" t="s">
        <v>11</v>
      </c>
      <c r="D13" s="162"/>
      <c r="E13" s="92"/>
      <c r="F13" s="88"/>
      <c r="G13" s="128">
        <f t="shared" si="0"/>
        <v>0</v>
      </c>
      <c r="H13" s="85"/>
      <c r="I13" s="128">
        <f t="shared" si="1"/>
        <v>0</v>
      </c>
      <c r="J13" s="85"/>
      <c r="K13" s="85"/>
      <c r="L13" s="85"/>
      <c r="M13" s="85"/>
      <c r="N13" s="85"/>
      <c r="O13" s="85"/>
    </row>
    <row r="14" spans="1:15" x14ac:dyDescent="0.25">
      <c r="A14" s="85"/>
      <c r="B14" s="1"/>
      <c r="C14" s="161" t="s">
        <v>12</v>
      </c>
      <c r="D14" s="162"/>
      <c r="E14" s="92"/>
      <c r="F14" s="88"/>
      <c r="G14" s="128">
        <f t="shared" si="0"/>
        <v>0</v>
      </c>
      <c r="H14" s="85"/>
      <c r="I14" s="128">
        <f t="shared" si="1"/>
        <v>0</v>
      </c>
      <c r="J14" s="85"/>
      <c r="K14" s="85"/>
      <c r="L14" s="85"/>
      <c r="M14" s="85"/>
      <c r="N14" s="85"/>
      <c r="O14" s="85"/>
    </row>
    <row r="15" spans="1:15" x14ac:dyDescent="0.25">
      <c r="A15" s="85"/>
      <c r="B15" s="1"/>
      <c r="C15" s="161" t="s">
        <v>13</v>
      </c>
      <c r="D15" s="162"/>
      <c r="E15" s="92"/>
      <c r="F15" s="88"/>
      <c r="G15" s="128">
        <f t="shared" si="0"/>
        <v>0</v>
      </c>
      <c r="H15" s="85"/>
      <c r="I15" s="128">
        <f t="shared" si="1"/>
        <v>0</v>
      </c>
      <c r="J15" s="85"/>
      <c r="K15" s="85"/>
      <c r="L15" s="85"/>
      <c r="M15" s="85"/>
      <c r="N15" s="85"/>
      <c r="O15" s="85"/>
    </row>
    <row r="16" spans="1:15" x14ac:dyDescent="0.25">
      <c r="A16" s="85"/>
      <c r="B16" s="1"/>
      <c r="C16" s="161" t="s">
        <v>14</v>
      </c>
      <c r="D16" s="162"/>
      <c r="E16" s="94"/>
      <c r="F16" s="88"/>
      <c r="G16" s="128">
        <f t="shared" si="0"/>
        <v>0</v>
      </c>
      <c r="H16" s="85"/>
      <c r="I16" s="128">
        <f t="shared" si="1"/>
        <v>0</v>
      </c>
      <c r="J16" s="85"/>
      <c r="K16" s="85"/>
      <c r="L16" s="85"/>
      <c r="M16" s="85"/>
      <c r="N16" s="85"/>
      <c r="O16" s="85"/>
    </row>
    <row r="17" spans="1:15" x14ac:dyDescent="0.25">
      <c r="A17" s="85"/>
      <c r="B17" s="1"/>
      <c r="C17" s="1"/>
      <c r="D17" s="1"/>
      <c r="E17" s="85"/>
      <c r="F17" s="85"/>
      <c r="G17" s="127"/>
      <c r="H17" s="85"/>
      <c r="I17" s="127"/>
      <c r="J17" s="85"/>
      <c r="K17" s="85"/>
      <c r="L17" s="85"/>
      <c r="M17" s="85"/>
      <c r="N17" s="85"/>
      <c r="O17" s="85"/>
    </row>
    <row r="18" spans="1:15" x14ac:dyDescent="0.25">
      <c r="A18" s="85"/>
      <c r="B18" s="216" t="s">
        <v>1243</v>
      </c>
      <c r="C18" s="217"/>
      <c r="D18" s="1"/>
      <c r="E18" s="85"/>
      <c r="F18" s="85"/>
      <c r="G18" s="127"/>
      <c r="H18" s="85"/>
      <c r="I18" s="127"/>
      <c r="J18" s="85"/>
      <c r="K18" s="85"/>
      <c r="L18" s="85"/>
      <c r="M18" s="85"/>
      <c r="N18" s="85"/>
      <c r="O18" s="85"/>
    </row>
    <row r="19" spans="1:15" ht="18" customHeight="1" x14ac:dyDescent="0.25">
      <c r="A19" s="85"/>
      <c r="B19" s="214" t="s">
        <v>1242</v>
      </c>
      <c r="C19" s="218"/>
      <c r="D19" s="1"/>
      <c r="E19" s="85"/>
      <c r="F19" s="85"/>
      <c r="G19" s="127"/>
      <c r="H19" s="85"/>
      <c r="I19" s="127"/>
      <c r="J19" s="85"/>
      <c r="K19" s="85"/>
      <c r="L19" s="85"/>
      <c r="M19" s="85"/>
      <c r="N19" s="85"/>
      <c r="O19" s="85"/>
    </row>
    <row r="20" spans="1:15" x14ac:dyDescent="0.25">
      <c r="A20" s="85"/>
      <c r="B20" s="1"/>
      <c r="C20" s="161" t="s">
        <v>5</v>
      </c>
      <c r="D20" s="162"/>
      <c r="E20" s="96"/>
      <c r="F20" s="88"/>
      <c r="G20" s="128">
        <f>IF(E20="ALA DEI SARDI","42,12")+IF(E20="ALGHERO","18,83")+IF(E20="ARDARA","17,46")+IF(E20="BANARI","16,09")+IF(E20="BESSUDE","17,46")+IF(E20="BONNANARO","17,46")+IF(E20="BONORVA","25,68")+IF(E20="BORUTTA","18,33")+IF(E20="BUDDUSO","36,64")+IF(E20="BULZI","22,94")+IF(E20="CARGEGHE","7,87")+IF(E20="CASTELSARDO","17,46")+IF(E20="CHEREMULE","20,20")+IF(E20="CHIARAMONTI","18,83",+IF(E20="CODRONGIANOS","9,24")+IF(E20="COSSOINE","24,31")+IF(E20="FLORINAS","10,61")+IF(E20="GIAVE","22,94")+IF(E20="ITTIREDDU","24,31")+IF(E20="ITTIRI","11,98")+IF(E20="LAERRU","22,94")+IF(E20="MARA","25,68")+IF(E20="MARTIS","20,20")+IF(E20="MONTELEONE","21,57")+IF(E20="MORES","20,20")+IF(E20="MUROS","7,87")+IF(E20="NUGHEDU","27,05")+IF(E20="NULVI","16,09")+IF(E20="OLMEDO","13,35")+IF(E20="OSCHIRI","28,42")+IF(E20="OSILO","7,87")+IF(E20="OSSI","6,50")+IF(E20="OZIERI","24,31")+IF(E20="PADRIA","25,68")+IF(E20="PADRU","51,71")+IF(E20="PATTADA","31,16")+IF(E20="PLOAGHE","11,98")+IF(E20="PORTO TORRES","11,98")+IF(E20="POZZOMAGGIORE","27,05")+IF(E20="PUTIFIGARI","16,09")+IF(E20="ROMANA","18,83")+IF(E20="S. M. COGHINAS","22,94")+IF(E20="SEDINI","21,57")+IF(E20="SEMESTENE","27,05")+IF(E20="SENNORI","7,87")+IF(E20="SILIGO","14,72")+IF(E20="SORSO","7,87")+IF(E20="STINTINO","24,31")+IF(E20="TERGU","17,46")+IF(E20="THIESI","18,83")+IF(E20="TISSI","7,87")+IF(E20="TORRALBA","18,83")+IF(E20="TULA","25,68")+IF(E20="URI","9,24")+IF(E20="USINI","7,87")+IF(E20="VALLEDORIA","21,57")+IF(E20="VILLANOVA M.","20,20")+IF(E20=20,"6,50")+IF(AND(E20&gt;=22,E20&lt;=27),7.87))+IF(E20=32,"9,24")+IF(E20=34,"10,61")+IF(AND(E20&gt;=40,E20&lt;=45),11.98)+IF(E20=46,"13,35")+IF(E20=56,"14,72")+IF(AND(E20&gt;=58,E20&lt;=63),16.09)+IF(AND(E20&gt;=64,E20&lt;=69),17.46)+IF(AND(E20&gt;=70,E20&lt;=75),18.83)+IF(AND(E20&gt;=76,E20&lt;=81),20.2)+IF(AND(E20&gt;=82,E20&lt;=87),21.57)+IF(AND(E20&gt;=88,E20&lt;=93),22.94)+IF(AND(E20&gt;=94,E20&lt;=99),24.31)+IF(AND(E20&gt;=100,E20&lt;=105),25.68)+IF(E20=106,"27,05")+IF(E20=114,"28,42")+IF(E20=126,"31,16")+IF(E20=152,"36,64")+IF(E20=172,"42,12")+IF(E20=216,"51,71")</f>
        <v>0</v>
      </c>
      <c r="H20" s="85"/>
      <c r="I20" s="128">
        <f>IF(E20="ALA DEI SARDI","63,18")+IF(E20="ALGHERO","28,25")+IF(E20="ARDARA","26,19")+IF(E20="BANARI","24,14")+IF(E20="BESSUDE","26,19")+IF(E20="BONORVA","38,52")+IF(E20="BONNANARO","26,19")+IF(E20="BORUTTA","28,25")+IF(E20="BUDDUSO","54,96")+IF(E20="BULZI","34,41")+IF(E20="CARGEGHE","11,81")+IF(E20="CASTELSARDO","26,19")+IF(E20="CHEREMULE","30,30")+IF(E20="CHIARAMONTI","28,25",+IF(E20="CODRONGIANOS","13,86")+IF(E20="COSSOINE","36,47")+IF(E20="FLORINAS","15,92")+IF(E20="GIAVE","34,41")+IF(E20="ITTIREDDU","36,47")+IF(E20="ITTIRI","17,97")+IF(E20="LAERRU","34,41")+IF(E20="MARA","38,52")+IF(E20="MARTIS","30,30")+IF(E20="MONTELEONE","32,36")+IF(E20="MORES","30,30")+IF(E20="MUROS","11,81")+IF(E20="NUGHEDU","40,58")+IF(E20="NULVI","24,14")+IF(E20="OLMEDO","20,03")+IF(E20="OSCHIRI","42,63")+IF(E20="OSILO","11,81")+IF(E20="OSSI","9,75")+IF(E20="OZIERI","36,47")+IF(E20="PADRIA","38,52")+IF(E20="PADRU","77,57")+IF(E20="PATTADA","46,74")+IF(E20="PLOAGHE","17,97")+IF(E20="PORTO TORRES","17,97")+IF(E20="POZZOMAGGIORE","40,58")+IF(E20="PUTIFIGARI","24,14")+IF(E20="ROMANA","28,52")+IF(E20="S. M. COGHINAS","34,41")+IF(E20="SEDINI","32,36")+IF(E20="SEMESTENE","40,58")+IF(E20="SENNORI","11,81")+IF(E20="SILIGO","22,08")+IF(E20="SORSO","11,81")+IF(E20="STINTINO","36,47")+IF(E20="TERGU","26,19")+IF(E20="THIESI","28,25")+IF(E20="TISSI","11,81")+IF(E20="TORRALBA","28,25")+IF(E20="TULA","38,52")+IF(E20="URI","13,86")+IF(E20="USINI","11,81")+IF(E20="VALLEDORIA","32,36")+IF(E20="VILLANOVA M.","30,30")+IF(E20=20,"9,75")+IF(AND(E20&gt;=22,E20&lt;=27),11.81))+IF(E20=32,"13,86")+IF(E20=34,"15,92")+IF(AND(E20&gt;=40,E20&lt;=45),17.97)+IF(E20=46,"20,03")+IF(E20=56,"22,08")+IF(AND(E20&gt;=58,E20&lt;=63),24.14)+IF(AND(E20&gt;=64,E20&lt;=69),26.19)+IF(AND(E20&gt;=70,E20&lt;=75),28.25)+IF(AND(E20&gt;=76,E20&lt;=81),30.3)+IF(AND(E20&gt;=82,E20&lt;=87),32.36)+IF(AND(E20&gt;=88,E20&lt;=93),34.41)+IF(AND(E20&gt;=94,E20&lt;=99),36.47)+IF(AND(E20&gt;=100,E20&lt;=105),38.52)+IF(E20=106,"40,58")+IF(E20=114,"42,63")+IF(E20=126,"46,74")+IF(E20=152,"54,96")+IF(E20=172,"63,18")+IF(E20=216,"77,57")</f>
        <v>0</v>
      </c>
      <c r="J20" s="85"/>
      <c r="K20" s="85"/>
      <c r="L20" s="85"/>
      <c r="M20" s="85"/>
      <c r="N20" s="85"/>
      <c r="O20" s="85"/>
    </row>
    <row r="21" spans="1:15" x14ac:dyDescent="0.25">
      <c r="A21" s="85"/>
      <c r="B21" s="1"/>
      <c r="C21" s="161" t="s">
        <v>6</v>
      </c>
      <c r="D21" s="162"/>
      <c r="E21" s="92"/>
      <c r="F21" s="88"/>
      <c r="G21" s="128">
        <f t="shared" ref="G21:G24" si="2">IF(E21="ALA DEI SARDI","42,12")+IF(E21="ALGHERO","18,83")+IF(E21="ARDARA","17,46")+IF(E21="BANARI","16,09")+IF(E21="BESSUDE","17,46")+IF(E21="BONNANARO","17,46")+IF(E21="BONORVA","25,68")+IF(E21="BORUTTA","18,33")+IF(E21="BUDDUSO","36,64")+IF(E21="BULZI","22,94")+IF(E21="CARGEGHE","7,87")+IF(E21="CASTELSARDO","17,46")+IF(E21="CHEREMULE","20,20")+IF(E21="CHIARAMONTI","18,83",+IF(E21="CODRONGIANOS","9,24")+IF(E21="COSSOINE","24,31")+IF(E21="FLORINAS","10,61")+IF(E21="GIAVE","22,94")+IF(E21="ITTIREDDU","24,31")+IF(E21="ITTIRI","11,98")+IF(E21="LAERRU","22,94")+IF(E21="MARA","25,68")+IF(E21="MARTIS","20,20")+IF(E21="MONTELEONE","21,57")+IF(E21="MORES","20,20")+IF(E21="MUROS","7,87")+IF(E21="NUGHEDU","27,05")+IF(E21="NULVI","16,09")+IF(E21="OLMEDO","13,35")+IF(E21="OSCHIRI","28,42")+IF(E21="OSILO","7,87")+IF(E21="OSSI","6,50")+IF(E21="OZIERI","24,31")+IF(E21="PADRIA","25,68")+IF(E21="PADRU","51,71")+IF(E21="PATTADA","31,16")+IF(E21="PLOAGHE","11,98")+IF(E21="PORTO TORRES","11,98")+IF(E21="POZZOMAGGIORE","27,05")+IF(E21="PUTIFIGARI","16,09")+IF(E21="ROMANA","18,83")+IF(E21="S. M. COGHINAS","22,94")+IF(E21="SEDINI","21,57")+IF(E21="SEMESTENE","27,05")+IF(E21="SENNORI","7,87")+IF(E21="SILIGO","14,72")+IF(E21="SORSO","7,87")+IF(E21="STINTINO","24,31")+IF(E21="TERGU","17,46")+IF(E21="THIESI","18,83")+IF(E21="TISSI","7,87")+IF(E21="TORRALBA","18,83")+IF(E21="TULA","25,68")+IF(E21="URI","9,24")+IF(E21="USINI","7,87")+IF(E21="VALLEDORIA","21,57")+IF(E21="VILLANOVA M.","20,20")+IF(E21=20,"6,50")+IF(AND(E21&gt;=22,E21&lt;=27),7.87))+IF(E21=32,"9,24")+IF(E21=34,"10,61")+IF(AND(E21&gt;=40,E21&lt;=45),11.98)+IF(E21=46,"13,35")+IF(E21=56,"14,72")+IF(AND(E21&gt;=58,E21&lt;=63),16.09)+IF(AND(E21&gt;=64,E21&lt;=69),17.46)+IF(AND(E21&gt;=70,E21&lt;=75),18.83)+IF(AND(E21&gt;=76,E21&lt;=81),20.2)+IF(AND(E21&gt;=82,E21&lt;=87),21.57)+IF(AND(E21&gt;=88,E21&lt;=93),22.94)+IF(AND(E21&gt;=94,E21&lt;=99),24.31)+IF(AND(E21&gt;=100,E21&lt;=105),25.68)+IF(E21=106,"27,05")+IF(E21=114,"28,42")+IF(E21=126,"31,16")+IF(E21=152,"36,64")+IF(E21=172,"42,12")+IF(E21=216,"51,71")</f>
        <v>0</v>
      </c>
      <c r="H21" s="85"/>
      <c r="I21" s="129">
        <f t="shared" ref="I21:I24" si="3">IF(E21="ALA DEI SARDI","63,18")+IF(E21="ALGHERO","28,25")+IF(E21="ARDARA","26,19")+IF(E21="BANARI","24,14")+IF(E21="BESSUDE","26,19")+IF(E21="BONORVA","38,52")+IF(E21="BONNANARO","26,19")+IF(E21="BORUTTA","28,25")+IF(E21="BUDDUSO","54,96")+IF(E21="BULZI","34,41")+IF(E21="CARGEGHE","11,81")+IF(E21="CASTELSARDO","26,19")+IF(E21="CHEREMULE","30,30")+IF(E21="CHIARAMONTI","28,25",+IF(E21="CODRONGIANOS","13,86")+IF(E21="COSSOINE","36,47")+IF(E21="FLORINAS","15,92")+IF(E21="GIAVE","34,41")+IF(E21="ITTIREDDU","36,47")+IF(E21="ITTIRI","17,97")+IF(E21="LAERRU","34,41")+IF(E21="MARA","38,52")+IF(E21="MARTIS","30,30")+IF(E21="MONTELEONE","32,36")+IF(E21="MORES","30,30")+IF(E21="MUROS","11,81")+IF(E21="NUGHEDU","40,58")+IF(E21="NULVI","24,14")+IF(E21="OLMEDO","20,03")+IF(E21="OSCHIRI","42,63")+IF(E21="OSILO","11,81")+IF(E21="OSSI","9,75")+IF(E21="OZIERI","36,47")+IF(E21="PADRIA","38,52")+IF(E21="PADRU","77,57")+IF(E21="PATTADA","46,74")+IF(E21="PLOAGHE","17,97")+IF(E21="PORTO TORRES","17,97")+IF(E21="POZZOMAGGIORE","40,58")+IF(E21="PUTIFIGARI","24,14")+IF(E21="ROMANA","28,52")+IF(E21="S. M. COGHINAS","34,41")+IF(E21="SEDINI","32,36")+IF(E21="SEMESTENE","40,58")+IF(E21="SENNORI","11,81")+IF(E21="SILIGO","22,08")+IF(E21="SORSO","11,81")+IF(E21="STINTINO","36,47")+IF(E21="TERGU","26,19")+IF(E21="THIESI","28,25")+IF(E21="TISSI","11,81")+IF(E21="TORRALBA","28,25")+IF(E21="TULA","38,52")+IF(E21="URI","13,86")+IF(E21="USINI","11,81")+IF(E21="VALLEDORIA","32,36")+IF(E21="VILLANOVA M.","30,30")+IF(E21=20,"9,75")+IF(AND(E21&gt;=22,E21&lt;=27),11.81))+IF(E21=32,"13,86")+IF(E21=34,"15,92")+IF(AND(E21&gt;=40,E21&lt;=45),17.97)+IF(E21=46,"20,03")+IF(E21=56,"22,08")+IF(AND(E21&gt;=58,E21&lt;=63),24.14)+IF(AND(E21&gt;=64,E21&lt;=69),26.19)+IF(AND(E21&gt;=70,E21&lt;=75),28.25)+IF(AND(E21&gt;=76,E21&lt;=81),30.3)+IF(AND(E21&gt;=82,E21&lt;=87),32.36)+IF(AND(E21&gt;=88,E21&lt;=93),34.41)+IF(AND(E21&gt;=94,E21&lt;=99),36.47)+IF(AND(E21&gt;=100,E21&lt;=105),38.52)+IF(E21=106,"40,58")+IF(E21=114,"42,63")+IF(E21=126,"46,74")+IF(E21=152,"54,96")+IF(E21=172,"63,18")+IF(E21=216,"77,57")</f>
        <v>0</v>
      </c>
      <c r="J21" s="85"/>
      <c r="K21" s="85"/>
      <c r="L21" s="85"/>
      <c r="M21" s="85"/>
      <c r="N21" s="85"/>
      <c r="O21" s="85"/>
    </row>
    <row r="22" spans="1:15" x14ac:dyDescent="0.25">
      <c r="A22" s="85"/>
      <c r="B22" s="1"/>
      <c r="C22" s="161" t="s">
        <v>7</v>
      </c>
      <c r="D22" s="162"/>
      <c r="E22" s="92"/>
      <c r="F22" s="88"/>
      <c r="G22" s="128">
        <f t="shared" si="2"/>
        <v>0</v>
      </c>
      <c r="H22" s="85"/>
      <c r="I22" s="129">
        <f t="shared" si="3"/>
        <v>0</v>
      </c>
      <c r="J22" s="85"/>
      <c r="K22" s="85"/>
      <c r="L22" s="85"/>
      <c r="M22" s="85"/>
      <c r="N22" s="85"/>
      <c r="O22" s="85"/>
    </row>
    <row r="23" spans="1:15" x14ac:dyDescent="0.25">
      <c r="A23" s="85"/>
      <c r="B23" s="1"/>
      <c r="C23" s="161" t="s">
        <v>8</v>
      </c>
      <c r="D23" s="162"/>
      <c r="E23" s="92"/>
      <c r="F23" s="88"/>
      <c r="G23" s="128">
        <f t="shared" si="2"/>
        <v>0</v>
      </c>
      <c r="H23" s="85"/>
      <c r="I23" s="130">
        <f t="shared" si="3"/>
        <v>0</v>
      </c>
      <c r="J23" s="85"/>
      <c r="K23" s="85"/>
      <c r="L23" s="85"/>
      <c r="M23" s="85"/>
      <c r="N23" s="85"/>
      <c r="O23" s="85"/>
    </row>
    <row r="24" spans="1:15" x14ac:dyDescent="0.25">
      <c r="A24" s="85"/>
      <c r="B24" s="1"/>
      <c r="C24" s="161" t="s">
        <v>9</v>
      </c>
      <c r="D24" s="162"/>
      <c r="E24" s="94"/>
      <c r="F24" s="88"/>
      <c r="G24" s="128">
        <f t="shared" si="2"/>
        <v>0</v>
      </c>
      <c r="H24" s="85"/>
      <c r="I24" s="131">
        <f t="shared" si="3"/>
        <v>0</v>
      </c>
      <c r="J24" s="85"/>
      <c r="K24" s="85"/>
      <c r="L24" s="85"/>
      <c r="M24" s="85"/>
      <c r="N24" s="85"/>
      <c r="O24" s="85"/>
    </row>
    <row r="25" spans="1:15" x14ac:dyDescent="0.25">
      <c r="A25" s="85"/>
      <c r="B25" s="1"/>
      <c r="C25" s="1"/>
      <c r="D25" s="1"/>
      <c r="E25" s="97"/>
      <c r="F25" s="85"/>
      <c r="G25" s="127"/>
      <c r="H25" s="85"/>
      <c r="I25" s="127"/>
      <c r="J25" s="85"/>
      <c r="K25" s="85"/>
      <c r="L25" s="85"/>
      <c r="M25" s="85"/>
      <c r="N25" s="85"/>
      <c r="O25" s="85"/>
    </row>
    <row r="26" spans="1:15" ht="18.75" customHeight="1" thickBot="1" x14ac:dyDescent="0.3">
      <c r="A26" s="85"/>
      <c r="B26" s="207"/>
      <c r="C26" s="208"/>
      <c r="D26" s="209"/>
      <c r="E26" s="178" t="s">
        <v>16</v>
      </c>
      <c r="F26" s="90"/>
      <c r="G26" s="132">
        <f>SUM(G7:G24)*10%</f>
        <v>0</v>
      </c>
      <c r="H26" s="98"/>
      <c r="I26" s="132">
        <f>SUM(I7:I24)*10%</f>
        <v>0</v>
      </c>
      <c r="J26" s="85"/>
      <c r="K26" s="85"/>
      <c r="L26" s="85"/>
      <c r="M26" s="85"/>
      <c r="N26" s="85"/>
      <c r="O26" s="85"/>
    </row>
    <row r="27" spans="1:15" ht="18.75" customHeight="1" thickTop="1" thickBot="1" x14ac:dyDescent="0.3">
      <c r="A27" s="99"/>
      <c r="B27" s="187" t="s">
        <v>1208</v>
      </c>
      <c r="C27" s="188"/>
      <c r="D27" s="163"/>
      <c r="E27" s="100"/>
      <c r="F27" s="85"/>
      <c r="G27" s="127"/>
      <c r="H27" s="85"/>
      <c r="I27" s="127"/>
      <c r="J27" s="85"/>
      <c r="K27" s="85"/>
      <c r="L27" s="85"/>
      <c r="M27" s="85"/>
      <c r="N27" s="85"/>
      <c r="O27" s="85"/>
    </row>
    <row r="28" spans="1:15" ht="15.75" thickTop="1" x14ac:dyDescent="0.25">
      <c r="A28" s="99"/>
      <c r="B28" s="183" t="s">
        <v>1209</v>
      </c>
      <c r="C28" s="184"/>
      <c r="D28" s="164"/>
      <c r="E28" s="96">
        <v>0</v>
      </c>
      <c r="F28" s="88"/>
      <c r="G28" s="128">
        <f>10.45*E28</f>
        <v>0</v>
      </c>
      <c r="H28" s="101"/>
      <c r="I28" s="147">
        <f>10.45*E28</f>
        <v>0</v>
      </c>
      <c r="J28" s="85"/>
      <c r="K28" s="85"/>
      <c r="L28" s="85"/>
      <c r="M28" s="85"/>
      <c r="N28" s="85"/>
      <c r="O28" s="85"/>
    </row>
    <row r="29" spans="1:15" x14ac:dyDescent="0.25">
      <c r="A29" s="99"/>
      <c r="B29" s="203" t="s">
        <v>1210</v>
      </c>
      <c r="C29" s="204"/>
      <c r="D29" s="164"/>
      <c r="E29" s="92"/>
      <c r="F29" s="88"/>
      <c r="G29" s="129">
        <f>11.6*E29</f>
        <v>0</v>
      </c>
      <c r="H29" s="101"/>
      <c r="I29" s="148">
        <f>11.6*E29</f>
        <v>0</v>
      </c>
      <c r="J29" s="85"/>
      <c r="K29" s="85"/>
      <c r="L29" s="85"/>
      <c r="M29" s="85"/>
      <c r="N29" s="85"/>
      <c r="O29" s="85"/>
    </row>
    <row r="30" spans="1:15" ht="17.25" customHeight="1" thickBot="1" x14ac:dyDescent="0.3">
      <c r="A30" s="99"/>
      <c r="B30" s="222" t="s">
        <v>1211</v>
      </c>
      <c r="C30" s="223"/>
      <c r="D30" s="164"/>
      <c r="E30" s="102"/>
      <c r="F30" s="88"/>
      <c r="G30" s="133">
        <f>12.6*E30</f>
        <v>0</v>
      </c>
      <c r="H30" s="101"/>
      <c r="I30" s="149">
        <f>12.6*E30</f>
        <v>0</v>
      </c>
      <c r="J30" s="85"/>
      <c r="K30" s="85"/>
      <c r="L30" s="85"/>
      <c r="M30" s="85"/>
      <c r="N30" s="85"/>
      <c r="O30" s="85"/>
    </row>
    <row r="31" spans="1:15" ht="17.25" customHeight="1" thickTop="1" thickBot="1" x14ac:dyDescent="0.3">
      <c r="A31" s="85"/>
      <c r="B31" s="165"/>
      <c r="C31" s="166"/>
      <c r="D31" s="167"/>
      <c r="E31" s="95"/>
      <c r="F31" s="85"/>
      <c r="G31" s="134"/>
      <c r="H31" s="85"/>
      <c r="I31" s="134"/>
      <c r="J31" s="85"/>
      <c r="K31" s="85"/>
      <c r="L31" s="85"/>
      <c r="M31" s="85"/>
      <c r="N31" s="85"/>
      <c r="O31" s="85"/>
    </row>
    <row r="32" spans="1:15" ht="18.75" customHeight="1" thickTop="1" thickBot="1" x14ac:dyDescent="0.3">
      <c r="A32" s="99"/>
      <c r="B32" s="189" t="s">
        <v>1212</v>
      </c>
      <c r="C32" s="190"/>
      <c r="D32" s="167"/>
      <c r="E32" s="85"/>
      <c r="F32" s="85"/>
      <c r="G32" s="127"/>
      <c r="H32" s="85"/>
      <c r="I32" s="127"/>
      <c r="J32" s="85"/>
      <c r="K32" s="85"/>
      <c r="L32" s="85"/>
      <c r="M32" s="85"/>
      <c r="N32" s="85"/>
      <c r="O32" s="85"/>
    </row>
    <row r="33" spans="1:15" ht="18.75" customHeight="1" thickTop="1" x14ac:dyDescent="0.25">
      <c r="A33" s="99"/>
      <c r="B33" s="193" t="s">
        <v>1246</v>
      </c>
      <c r="C33" s="194"/>
      <c r="D33" s="168"/>
      <c r="E33" s="104"/>
      <c r="F33" s="85"/>
      <c r="G33" s="135">
        <f>8.25*E33</f>
        <v>0</v>
      </c>
      <c r="H33" s="85"/>
      <c r="I33" s="150">
        <f>8.25*E33</f>
        <v>0</v>
      </c>
      <c r="J33" s="85"/>
      <c r="K33" s="85"/>
      <c r="L33" s="85"/>
      <c r="M33" s="85"/>
      <c r="N33" s="85"/>
      <c r="O33" s="85"/>
    </row>
    <row r="34" spans="1:15" ht="18.75" customHeight="1" x14ac:dyDescent="0.25">
      <c r="A34" s="99"/>
      <c r="B34" s="185" t="s">
        <v>1249</v>
      </c>
      <c r="C34" s="186"/>
      <c r="D34" s="168"/>
      <c r="E34" s="103"/>
      <c r="F34" s="85"/>
      <c r="G34" s="136">
        <f>10.65*E34</f>
        <v>0</v>
      </c>
      <c r="H34" s="85"/>
      <c r="I34" s="137">
        <f>10.65*E34</f>
        <v>0</v>
      </c>
      <c r="J34" s="85"/>
      <c r="K34" s="85"/>
      <c r="L34" s="85"/>
      <c r="M34" s="85"/>
      <c r="N34" s="85"/>
      <c r="O34" s="85"/>
    </row>
    <row r="35" spans="1:15" x14ac:dyDescent="0.25">
      <c r="A35" s="99"/>
      <c r="B35" s="195" t="s">
        <v>1247</v>
      </c>
      <c r="C35" s="196"/>
      <c r="D35" s="168"/>
      <c r="E35" s="105"/>
      <c r="F35" s="85"/>
      <c r="G35" s="137">
        <f>11.7*E35</f>
        <v>0</v>
      </c>
      <c r="H35" s="85"/>
      <c r="I35" s="136">
        <f>11.7*E35</f>
        <v>0</v>
      </c>
      <c r="J35" s="85"/>
      <c r="K35" s="85"/>
      <c r="L35" s="85"/>
      <c r="M35" s="85"/>
      <c r="N35" s="85"/>
      <c r="O35" s="85"/>
    </row>
    <row r="36" spans="1:15" ht="15.75" thickBot="1" x14ac:dyDescent="0.3">
      <c r="A36" s="99"/>
      <c r="B36" s="191" t="s">
        <v>1248</v>
      </c>
      <c r="C36" s="192"/>
      <c r="D36" s="168"/>
      <c r="E36" s="106"/>
      <c r="F36" s="85"/>
      <c r="G36" s="136">
        <f>13.85*E36</f>
        <v>0</v>
      </c>
      <c r="H36" s="85"/>
      <c r="I36" s="151">
        <f>13.85*E36</f>
        <v>0</v>
      </c>
      <c r="J36" s="85"/>
      <c r="K36" s="85"/>
      <c r="L36" s="85"/>
      <c r="M36" s="85"/>
      <c r="N36" s="85"/>
      <c r="O36" s="85"/>
    </row>
    <row r="37" spans="1:15" ht="15.75" thickTop="1" x14ac:dyDescent="0.25">
      <c r="A37" s="99"/>
      <c r="B37" s="199" t="s">
        <v>1250</v>
      </c>
      <c r="C37" s="200"/>
      <c r="D37" s="168"/>
      <c r="E37" s="107"/>
      <c r="F37" s="85"/>
      <c r="G37" s="138">
        <f>6.55*E37</f>
        <v>0</v>
      </c>
      <c r="H37" s="85"/>
      <c r="I37" s="138">
        <f>6.55*E37</f>
        <v>0</v>
      </c>
      <c r="J37" s="85"/>
      <c r="K37" s="85"/>
      <c r="L37" s="85"/>
      <c r="M37" s="85"/>
      <c r="N37" s="85"/>
      <c r="O37" s="85"/>
    </row>
    <row r="38" spans="1:15" x14ac:dyDescent="0.25">
      <c r="A38" s="99"/>
      <c r="B38" s="201" t="s">
        <v>1258</v>
      </c>
      <c r="C38" s="202"/>
      <c r="D38" s="168"/>
      <c r="E38" s="103"/>
      <c r="F38" s="85"/>
      <c r="G38" s="137">
        <f>8.15*E38</f>
        <v>0</v>
      </c>
      <c r="H38" s="85"/>
      <c r="I38" s="136">
        <f>8.15*E38</f>
        <v>0</v>
      </c>
      <c r="J38" s="85"/>
      <c r="K38" s="85"/>
      <c r="L38" s="85"/>
      <c r="M38" s="85"/>
      <c r="N38" s="85"/>
      <c r="O38" s="85"/>
    </row>
    <row r="39" spans="1:15" ht="15.75" thickBot="1" x14ac:dyDescent="0.3">
      <c r="A39" s="99"/>
      <c r="B39" s="191" t="s">
        <v>1259</v>
      </c>
      <c r="C39" s="224"/>
      <c r="D39" s="168"/>
      <c r="E39" s="108"/>
      <c r="F39" s="85"/>
      <c r="G39" s="136">
        <f>8.7*E39</f>
        <v>0</v>
      </c>
      <c r="H39" s="85"/>
      <c r="I39" s="152">
        <f>8.7*E39</f>
        <v>0</v>
      </c>
      <c r="J39" s="85"/>
      <c r="K39" s="85"/>
      <c r="L39" s="85"/>
      <c r="M39" s="85"/>
      <c r="N39" s="85"/>
      <c r="O39" s="85"/>
    </row>
    <row r="40" spans="1:15" ht="15.75" thickTop="1" x14ac:dyDescent="0.25">
      <c r="A40" s="99"/>
      <c r="B40" s="193" t="s">
        <v>1251</v>
      </c>
      <c r="C40" s="194"/>
      <c r="D40" s="168"/>
      <c r="E40" s="109"/>
      <c r="F40" s="85"/>
      <c r="G40" s="138">
        <f>9.55*E40</f>
        <v>0</v>
      </c>
      <c r="H40" s="85"/>
      <c r="I40" s="153">
        <f>9.55*E40</f>
        <v>0</v>
      </c>
      <c r="J40" s="85"/>
      <c r="K40" s="85"/>
      <c r="L40" s="85"/>
      <c r="M40" s="85"/>
      <c r="N40" s="85"/>
      <c r="O40" s="85"/>
    </row>
    <row r="41" spans="1:15" x14ac:dyDescent="0.25">
      <c r="A41" s="99"/>
      <c r="B41" s="185" t="s">
        <v>1249</v>
      </c>
      <c r="C41" s="186"/>
      <c r="D41" s="168"/>
      <c r="E41" s="110"/>
      <c r="F41" s="85"/>
      <c r="G41" s="137">
        <f>12*E41</f>
        <v>0</v>
      </c>
      <c r="H41" s="85"/>
      <c r="I41" s="153">
        <f>12*E41</f>
        <v>0</v>
      </c>
      <c r="J41" s="85"/>
      <c r="K41" s="85"/>
      <c r="L41" s="85"/>
      <c r="M41" s="85"/>
      <c r="N41" s="85"/>
      <c r="O41" s="85"/>
    </row>
    <row r="42" spans="1:15" x14ac:dyDescent="0.25">
      <c r="A42" s="99"/>
      <c r="B42" s="195" t="s">
        <v>1247</v>
      </c>
      <c r="C42" s="196"/>
      <c r="D42" s="168"/>
      <c r="E42" s="103"/>
      <c r="F42" s="85"/>
      <c r="G42" s="136">
        <f>13.15*E42</f>
        <v>0</v>
      </c>
      <c r="H42" s="85"/>
      <c r="I42" s="137">
        <f>13.15*E42</f>
        <v>0</v>
      </c>
      <c r="J42" s="85"/>
      <c r="K42" s="85"/>
      <c r="L42" s="85"/>
      <c r="M42" s="85"/>
      <c r="N42" s="85"/>
      <c r="O42" s="85"/>
    </row>
    <row r="43" spans="1:15" ht="15.75" thickBot="1" x14ac:dyDescent="0.3">
      <c r="A43" s="85"/>
      <c r="B43" s="191" t="s">
        <v>1248</v>
      </c>
      <c r="C43" s="192"/>
      <c r="D43" s="168"/>
      <c r="E43" s="108"/>
      <c r="F43" s="111"/>
      <c r="G43" s="139">
        <f>17.65*E43</f>
        <v>0</v>
      </c>
      <c r="H43" s="111"/>
      <c r="I43" s="152">
        <f>17.65*E43</f>
        <v>0</v>
      </c>
      <c r="J43" s="85"/>
      <c r="K43" s="85"/>
      <c r="L43" s="85"/>
      <c r="M43" s="85"/>
      <c r="N43" s="85"/>
      <c r="O43" s="85"/>
    </row>
    <row r="44" spans="1:15" ht="15.75" thickTop="1" x14ac:dyDescent="0.25">
      <c r="A44" s="85"/>
      <c r="B44" s="193" t="s">
        <v>1252</v>
      </c>
      <c r="C44" s="194"/>
      <c r="D44" s="168"/>
      <c r="E44" s="112"/>
      <c r="F44" s="111"/>
      <c r="G44" s="140">
        <f>10.2*E44</f>
        <v>0</v>
      </c>
      <c r="H44" s="111"/>
      <c r="I44" s="153">
        <f>10.2*E44</f>
        <v>0</v>
      </c>
      <c r="J44" s="85"/>
      <c r="K44" s="85"/>
      <c r="L44" s="85"/>
      <c r="M44" s="85"/>
      <c r="N44" s="85"/>
      <c r="O44" s="85"/>
    </row>
    <row r="45" spans="1:15" x14ac:dyDescent="0.25">
      <c r="A45" s="85"/>
      <c r="B45" s="185" t="s">
        <v>1249</v>
      </c>
      <c r="C45" s="186"/>
      <c r="D45" s="168"/>
      <c r="E45" s="108"/>
      <c r="F45" s="111"/>
      <c r="G45" s="141">
        <f>13.05*E45</f>
        <v>0</v>
      </c>
      <c r="H45" s="111"/>
      <c r="I45" s="136">
        <f>13.05*E45</f>
        <v>0</v>
      </c>
      <c r="J45" s="85"/>
      <c r="K45" s="85"/>
      <c r="L45" s="85"/>
      <c r="M45" s="85"/>
      <c r="N45" s="85"/>
      <c r="O45" s="85"/>
    </row>
    <row r="46" spans="1:15" x14ac:dyDescent="0.25">
      <c r="A46" s="85"/>
      <c r="B46" s="195" t="s">
        <v>1247</v>
      </c>
      <c r="C46" s="196"/>
      <c r="D46" s="168"/>
      <c r="E46" s="110"/>
      <c r="F46" s="111"/>
      <c r="G46" s="142">
        <f>14.7*E46</f>
        <v>0</v>
      </c>
      <c r="H46" s="111"/>
      <c r="I46" s="137">
        <f>14.7*E46</f>
        <v>0</v>
      </c>
      <c r="J46" s="85"/>
      <c r="K46" s="85"/>
      <c r="L46" s="85"/>
      <c r="M46" s="85"/>
      <c r="N46" s="85"/>
      <c r="O46" s="85"/>
    </row>
    <row r="47" spans="1:15" ht="15.75" thickBot="1" x14ac:dyDescent="0.3">
      <c r="A47" s="85"/>
      <c r="B47" s="191" t="s">
        <v>1248</v>
      </c>
      <c r="C47" s="192"/>
      <c r="D47" s="168"/>
      <c r="E47" s="113"/>
      <c r="F47" s="111"/>
      <c r="G47" s="143">
        <f>19.1*E47</f>
        <v>0</v>
      </c>
      <c r="H47" s="111"/>
      <c r="I47" s="151">
        <f>19.1*E47</f>
        <v>0</v>
      </c>
      <c r="J47" s="85"/>
      <c r="K47" s="85"/>
      <c r="L47" s="85"/>
      <c r="M47" s="85"/>
      <c r="N47" s="85"/>
      <c r="O47" s="85"/>
    </row>
    <row r="48" spans="1:15" ht="16.5" thickTop="1" thickBot="1" x14ac:dyDescent="0.3">
      <c r="A48" s="85"/>
      <c r="B48" s="169"/>
      <c r="C48" s="170"/>
      <c r="D48" s="167"/>
      <c r="E48" s="116"/>
      <c r="F48" s="85"/>
      <c r="G48" s="144"/>
      <c r="H48" s="85"/>
      <c r="I48" s="154"/>
      <c r="J48" s="85"/>
      <c r="K48" s="85"/>
      <c r="L48" s="85"/>
      <c r="M48" s="85"/>
      <c r="N48" s="85"/>
      <c r="O48" s="85"/>
    </row>
    <row r="49" spans="1:15" ht="20.25" thickTop="1" thickBot="1" x14ac:dyDescent="0.35">
      <c r="A49" s="85"/>
      <c r="B49" s="114"/>
      <c r="C49" s="115"/>
      <c r="D49" s="95"/>
      <c r="E49" s="171" t="s">
        <v>1244</v>
      </c>
      <c r="F49" s="118"/>
      <c r="G49" s="145">
        <f>SUM(G3:G42)</f>
        <v>0</v>
      </c>
      <c r="H49" s="119"/>
      <c r="I49" s="155">
        <f>SUM(I2:I41)</f>
        <v>0</v>
      </c>
      <c r="J49" s="85"/>
      <c r="K49" s="85"/>
      <c r="L49" s="85"/>
      <c r="M49" s="85"/>
      <c r="N49" s="85"/>
      <c r="O49" s="85"/>
    </row>
    <row r="50" spans="1:15" ht="16.5" thickTop="1" x14ac:dyDescent="0.25">
      <c r="A50" s="85"/>
      <c r="B50" s="197"/>
      <c r="C50" s="198"/>
      <c r="D50" s="95"/>
      <c r="E50" s="120"/>
      <c r="F50" s="85"/>
      <c r="G50" s="146" t="s">
        <v>1254</v>
      </c>
      <c r="H50" s="1"/>
      <c r="I50" s="51" t="s">
        <v>1253</v>
      </c>
      <c r="J50" s="85"/>
      <c r="K50" s="85"/>
      <c r="L50" s="85"/>
      <c r="M50" s="85"/>
      <c r="N50" s="85"/>
      <c r="O50" s="85"/>
    </row>
    <row r="51" spans="1:15" ht="15.75" thickBot="1" x14ac:dyDescent="0.3">
      <c r="A51" s="85"/>
      <c r="B51" s="121"/>
      <c r="C51" s="117"/>
      <c r="D51" s="117"/>
      <c r="E51" s="116"/>
      <c r="F51" s="116"/>
      <c r="G51" s="116"/>
      <c r="H51" s="116"/>
      <c r="I51" s="116"/>
      <c r="J51" s="116"/>
      <c r="K51" s="116"/>
      <c r="L51" s="116"/>
      <c r="M51" s="85"/>
      <c r="N51" s="85"/>
      <c r="O51" s="85"/>
    </row>
    <row r="52" spans="1:15" ht="16.5" thickTop="1" x14ac:dyDescent="0.25">
      <c r="A52" s="85"/>
      <c r="B52" s="219" t="s">
        <v>17</v>
      </c>
      <c r="C52" s="220"/>
      <c r="D52" s="220"/>
      <c r="E52" s="220"/>
      <c r="F52" s="220"/>
      <c r="G52" s="220"/>
      <c r="H52" s="220"/>
      <c r="I52" s="220"/>
      <c r="J52" s="221"/>
      <c r="K52" s="172"/>
      <c r="L52" s="173"/>
      <c r="M52" s="85"/>
      <c r="N52" s="122"/>
      <c r="O52" s="85"/>
    </row>
    <row r="53" spans="1:15" ht="15.75" x14ac:dyDescent="0.25">
      <c r="A53" s="123"/>
      <c r="B53" s="174" t="s">
        <v>1</v>
      </c>
      <c r="C53" s="172"/>
      <c r="D53" s="172"/>
      <c r="E53" s="172"/>
      <c r="F53" s="172"/>
      <c r="G53" s="172"/>
      <c r="H53" s="172"/>
      <c r="I53" s="172"/>
      <c r="J53" s="172"/>
      <c r="K53" s="172"/>
      <c r="L53" s="173"/>
      <c r="M53" s="85"/>
      <c r="N53" s="85"/>
      <c r="O53" s="85"/>
    </row>
    <row r="54" spans="1:15" ht="15.75" x14ac:dyDescent="0.25">
      <c r="A54" s="123"/>
      <c r="B54" s="174" t="s">
        <v>21</v>
      </c>
      <c r="C54" s="172"/>
      <c r="D54" s="172"/>
      <c r="E54" s="172"/>
      <c r="F54" s="172"/>
      <c r="G54" s="172"/>
      <c r="H54" s="172"/>
      <c r="I54" s="172"/>
      <c r="J54" s="172"/>
      <c r="K54" s="172"/>
      <c r="L54" s="173"/>
      <c r="M54" s="85"/>
      <c r="N54" s="85"/>
      <c r="O54" s="85"/>
    </row>
    <row r="55" spans="1:15" ht="15.75" x14ac:dyDescent="0.25">
      <c r="A55" s="123"/>
      <c r="B55" s="180" t="s">
        <v>15</v>
      </c>
      <c r="C55" s="181"/>
      <c r="D55" s="181"/>
      <c r="E55" s="181"/>
      <c r="F55" s="181"/>
      <c r="G55" s="181"/>
      <c r="H55" s="181"/>
      <c r="I55" s="181"/>
      <c r="J55" s="181"/>
      <c r="K55" s="181"/>
      <c r="L55" s="182"/>
      <c r="M55" s="85"/>
      <c r="N55" s="85"/>
      <c r="O55" s="85"/>
    </row>
    <row r="56" spans="1:15" ht="15.75" x14ac:dyDescent="0.25">
      <c r="A56" s="123"/>
      <c r="B56" s="174" t="s">
        <v>1255</v>
      </c>
      <c r="C56" s="172"/>
      <c r="D56" s="172"/>
      <c r="E56" s="172"/>
      <c r="F56" s="172"/>
      <c r="G56" s="172"/>
      <c r="H56" s="172"/>
      <c r="I56" s="172"/>
      <c r="J56" s="172"/>
      <c r="K56" s="172"/>
      <c r="L56" s="173"/>
      <c r="M56" s="85"/>
      <c r="N56" s="85"/>
      <c r="O56" s="85"/>
    </row>
    <row r="57" spans="1:15" ht="15.75" x14ac:dyDescent="0.25">
      <c r="A57" s="123"/>
      <c r="B57" s="180" t="s">
        <v>1213</v>
      </c>
      <c r="C57" s="181"/>
      <c r="D57" s="181"/>
      <c r="E57" s="181"/>
      <c r="F57" s="181"/>
      <c r="G57" s="181"/>
      <c r="H57" s="181"/>
      <c r="I57" s="181"/>
      <c r="J57" s="181"/>
      <c r="K57" s="181"/>
      <c r="L57" s="182"/>
      <c r="M57" s="85"/>
      <c r="N57" s="85"/>
      <c r="O57" s="85"/>
    </row>
    <row r="58" spans="1:15" ht="15.75" x14ac:dyDescent="0.25">
      <c r="A58" s="123"/>
      <c r="B58" s="180" t="s">
        <v>1257</v>
      </c>
      <c r="C58" s="181"/>
      <c r="D58" s="181"/>
      <c r="E58" s="181"/>
      <c r="F58" s="181"/>
      <c r="G58" s="181"/>
      <c r="H58" s="181"/>
      <c r="I58" s="181"/>
      <c r="J58" s="181"/>
      <c r="K58" s="181"/>
      <c r="L58" s="182"/>
      <c r="M58" s="85"/>
      <c r="N58" s="85"/>
      <c r="O58" s="85"/>
    </row>
    <row r="59" spans="1:15" ht="15.75" x14ac:dyDescent="0.25">
      <c r="A59" s="123"/>
      <c r="B59" s="180"/>
      <c r="C59" s="181"/>
      <c r="D59" s="181"/>
      <c r="E59" s="181"/>
      <c r="F59" s="181"/>
      <c r="G59" s="181"/>
      <c r="H59" s="181"/>
      <c r="I59" s="181"/>
      <c r="J59" s="181"/>
      <c r="K59" s="181"/>
      <c r="L59" s="182"/>
      <c r="M59" s="85"/>
      <c r="N59" s="85"/>
      <c r="O59" s="85"/>
    </row>
    <row r="60" spans="1:15" ht="16.5" thickBot="1" x14ac:dyDescent="0.3">
      <c r="A60" s="123"/>
      <c r="B60" s="175"/>
      <c r="C60" s="175"/>
      <c r="D60" s="175"/>
      <c r="E60" s="175"/>
      <c r="F60" s="175"/>
      <c r="G60" s="175"/>
      <c r="H60" s="175"/>
      <c r="I60" s="175"/>
      <c r="J60" s="175"/>
      <c r="K60" s="175"/>
      <c r="L60" s="176"/>
      <c r="M60" s="85"/>
      <c r="N60" s="85"/>
      <c r="O60" s="85"/>
    </row>
    <row r="61" spans="1:15" ht="15.75" thickTop="1" x14ac:dyDescent="0.25">
      <c r="B61"/>
      <c r="C61"/>
      <c r="D61"/>
      <c r="E61"/>
      <c r="F61"/>
      <c r="G61"/>
      <c r="H61"/>
      <c r="I61"/>
      <c r="J61"/>
      <c r="K61"/>
      <c r="L61"/>
    </row>
  </sheetData>
  <mergeCells count="33">
    <mergeCell ref="B52:J52"/>
    <mergeCell ref="B41:C41"/>
    <mergeCell ref="B30:C30"/>
    <mergeCell ref="B43:C43"/>
    <mergeCell ref="B46:C46"/>
    <mergeCell ref="B44:C44"/>
    <mergeCell ref="B39:C39"/>
    <mergeCell ref="B29:C29"/>
    <mergeCell ref="B40:C40"/>
    <mergeCell ref="B42:C42"/>
    <mergeCell ref="B1:C1"/>
    <mergeCell ref="B26:D26"/>
    <mergeCell ref="B3:C3"/>
    <mergeCell ref="B5:C5"/>
    <mergeCell ref="B6:C6"/>
    <mergeCell ref="B18:C18"/>
    <mergeCell ref="B19:C19"/>
    <mergeCell ref="B55:L55"/>
    <mergeCell ref="B28:C28"/>
    <mergeCell ref="B45:C45"/>
    <mergeCell ref="B27:C27"/>
    <mergeCell ref="B59:L59"/>
    <mergeCell ref="B58:L58"/>
    <mergeCell ref="B32:C32"/>
    <mergeCell ref="B57:L57"/>
    <mergeCell ref="B47:C47"/>
    <mergeCell ref="B33:C33"/>
    <mergeCell ref="B34:C34"/>
    <mergeCell ref="B35:C35"/>
    <mergeCell ref="B50:C50"/>
    <mergeCell ref="B36:C36"/>
    <mergeCell ref="B37:C37"/>
    <mergeCell ref="B38:C38"/>
  </mergeCells>
  <pageMargins left="0.51181102362204722" right="0.51181102362204722" top="0.19685039370078741" bottom="0" header="0.31496062992125984" footer="0.31496062992125984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oglio3"/>
  <dimension ref="A1:E1107"/>
  <sheetViews>
    <sheetView topLeftCell="A100" workbookViewId="0">
      <selection activeCell="B105" sqref="B105"/>
    </sheetView>
  </sheetViews>
  <sheetFormatPr defaultRowHeight="15" x14ac:dyDescent="0.25"/>
  <cols>
    <col min="1" max="1" width="9" customWidth="1"/>
    <col min="2" max="2" width="54.7109375" customWidth="1"/>
    <col min="3" max="3" width="12.7109375" customWidth="1"/>
    <col min="4" max="4" width="11.42578125" customWidth="1"/>
    <col min="5" max="5" width="18.140625" customWidth="1"/>
  </cols>
  <sheetData>
    <row r="1" spans="1:5" ht="31.5" customHeight="1" thickBot="1" x14ac:dyDescent="0.3">
      <c r="B1" s="7" t="s">
        <v>22</v>
      </c>
      <c r="C1" s="8" t="s">
        <v>1143</v>
      </c>
    </row>
    <row r="2" spans="1:5" ht="20.25" thickTop="1" thickBot="1" x14ac:dyDescent="0.35">
      <c r="A2" s="9" t="s">
        <v>23</v>
      </c>
      <c r="B2" s="9" t="s">
        <v>24</v>
      </c>
      <c r="C2" s="10">
        <v>80</v>
      </c>
      <c r="D2" s="11" t="s">
        <v>1167</v>
      </c>
      <c r="E2" s="13" t="s">
        <v>1168</v>
      </c>
    </row>
    <row r="3" spans="1:5" ht="17.25" thickTop="1" thickBot="1" x14ac:dyDescent="0.3">
      <c r="A3" s="9" t="s">
        <v>23</v>
      </c>
      <c r="B3" s="9" t="s">
        <v>25</v>
      </c>
      <c r="C3" s="10">
        <v>72</v>
      </c>
    </row>
    <row r="4" spans="1:5" ht="17.25" thickTop="1" thickBot="1" x14ac:dyDescent="0.3">
      <c r="A4" s="9" t="s">
        <v>23</v>
      </c>
      <c r="B4" s="9" t="s">
        <v>26</v>
      </c>
      <c r="C4" s="10">
        <v>8</v>
      </c>
    </row>
    <row r="5" spans="1:5" ht="17.25" thickTop="1" thickBot="1" x14ac:dyDescent="0.3">
      <c r="A5" s="9" t="s">
        <v>23</v>
      </c>
      <c r="B5" s="9" t="s">
        <v>27</v>
      </c>
      <c r="C5" s="10">
        <v>65</v>
      </c>
    </row>
    <row r="6" spans="1:5" ht="17.25" thickTop="1" thickBot="1" x14ac:dyDescent="0.3">
      <c r="A6" s="9" t="s">
        <v>23</v>
      </c>
      <c r="B6" s="9" t="s">
        <v>28</v>
      </c>
      <c r="C6" s="10">
        <v>40</v>
      </c>
    </row>
    <row r="7" spans="1:5" ht="17.25" thickTop="1" thickBot="1" x14ac:dyDescent="0.3">
      <c r="A7" s="9" t="s">
        <v>29</v>
      </c>
      <c r="B7" s="9" t="s">
        <v>30</v>
      </c>
      <c r="C7" s="10">
        <v>22</v>
      </c>
    </row>
    <row r="8" spans="1:5" ht="17.25" thickTop="1" thickBot="1" x14ac:dyDescent="0.3">
      <c r="A8" s="9" t="s">
        <v>23</v>
      </c>
      <c r="B8" s="9" t="s">
        <v>31</v>
      </c>
      <c r="C8" s="10">
        <v>30</v>
      </c>
    </row>
    <row r="9" spans="1:5" ht="17.25" thickTop="1" thickBot="1" x14ac:dyDescent="0.3">
      <c r="A9" s="9" t="s">
        <v>23</v>
      </c>
      <c r="B9" s="9" t="s">
        <v>32</v>
      </c>
      <c r="C9" s="10">
        <v>80</v>
      </c>
    </row>
    <row r="10" spans="1:5" ht="17.25" thickTop="1" thickBot="1" x14ac:dyDescent="0.3">
      <c r="A10" s="9" t="s">
        <v>23</v>
      </c>
      <c r="B10" s="9" t="s">
        <v>33</v>
      </c>
      <c r="C10" s="10">
        <v>74</v>
      </c>
    </row>
    <row r="11" spans="1:5" ht="17.25" thickTop="1" thickBot="1" x14ac:dyDescent="0.3">
      <c r="A11" s="9" t="s">
        <v>23</v>
      </c>
      <c r="B11" s="9" t="s">
        <v>34</v>
      </c>
      <c r="C11" s="10">
        <v>50</v>
      </c>
    </row>
    <row r="12" spans="1:5" ht="17.25" thickTop="1" thickBot="1" x14ac:dyDescent="0.3">
      <c r="A12" s="9" t="s">
        <v>23</v>
      </c>
      <c r="B12" s="9" t="s">
        <v>35</v>
      </c>
      <c r="C12" s="10">
        <v>30</v>
      </c>
    </row>
    <row r="13" spans="1:5" ht="17.25" thickTop="1" thickBot="1" x14ac:dyDescent="0.3">
      <c r="A13" s="9" t="s">
        <v>23</v>
      </c>
      <c r="B13" s="9" t="s">
        <v>36</v>
      </c>
      <c r="C13" s="10">
        <v>72</v>
      </c>
    </row>
    <row r="14" spans="1:5" ht="17.25" thickTop="1" thickBot="1" x14ac:dyDescent="0.3">
      <c r="A14" s="9" t="s">
        <v>23</v>
      </c>
      <c r="B14" s="9" t="s">
        <v>37</v>
      </c>
      <c r="C14" s="10">
        <v>70</v>
      </c>
    </row>
    <row r="15" spans="1:5" ht="17.25" thickTop="1" thickBot="1" x14ac:dyDescent="0.3">
      <c r="A15" s="9" t="s">
        <v>23</v>
      </c>
      <c r="B15" s="9" t="s">
        <v>38</v>
      </c>
      <c r="C15" s="10">
        <v>70</v>
      </c>
    </row>
    <row r="16" spans="1:5" ht="17.25" thickTop="1" thickBot="1" x14ac:dyDescent="0.3">
      <c r="A16" s="9" t="s">
        <v>23</v>
      </c>
      <c r="B16" s="9" t="s">
        <v>39</v>
      </c>
      <c r="C16" s="10">
        <v>72</v>
      </c>
    </row>
    <row r="17" spans="1:5" ht="17.25" thickTop="1" thickBot="1" x14ac:dyDescent="0.3">
      <c r="A17" s="9" t="s">
        <v>23</v>
      </c>
      <c r="B17" s="9" t="s">
        <v>40</v>
      </c>
      <c r="C17" s="10">
        <v>74</v>
      </c>
    </row>
    <row r="18" spans="1:5" ht="17.25" thickTop="1" thickBot="1" x14ac:dyDescent="0.3">
      <c r="A18" s="9" t="s">
        <v>29</v>
      </c>
      <c r="B18" s="9" t="s">
        <v>41</v>
      </c>
      <c r="C18" s="10">
        <v>74</v>
      </c>
    </row>
    <row r="19" spans="1:5" ht="17.25" thickTop="1" thickBot="1" x14ac:dyDescent="0.3">
      <c r="A19" s="9" t="s">
        <v>23</v>
      </c>
      <c r="B19" s="9" t="s">
        <v>42</v>
      </c>
      <c r="C19" s="10">
        <v>60</v>
      </c>
    </row>
    <row r="20" spans="1:5" ht="17.25" thickTop="1" thickBot="1" x14ac:dyDescent="0.3">
      <c r="A20" s="9" t="s">
        <v>43</v>
      </c>
      <c r="B20" s="9" t="s">
        <v>44</v>
      </c>
      <c r="C20" s="10">
        <v>11</v>
      </c>
    </row>
    <row r="21" spans="1:5" ht="17.25" thickTop="1" thickBot="1" x14ac:dyDescent="0.3">
      <c r="A21" s="9" t="s">
        <v>43</v>
      </c>
      <c r="B21" s="9" t="s">
        <v>45</v>
      </c>
      <c r="C21" s="10">
        <v>9</v>
      </c>
    </row>
    <row r="22" spans="1:5" ht="17.25" thickTop="1" thickBot="1" x14ac:dyDescent="0.3">
      <c r="A22" s="9" t="s">
        <v>43</v>
      </c>
      <c r="B22" s="9" t="s">
        <v>46</v>
      </c>
      <c r="C22" s="10">
        <v>9</v>
      </c>
    </row>
    <row r="23" spans="1:5" ht="17.25" thickTop="1" thickBot="1" x14ac:dyDescent="0.3">
      <c r="A23" s="9" t="s">
        <v>43</v>
      </c>
      <c r="B23" s="9" t="s">
        <v>47</v>
      </c>
      <c r="C23" s="10">
        <v>22</v>
      </c>
    </row>
    <row r="24" spans="1:5" ht="17.25" thickTop="1" thickBot="1" x14ac:dyDescent="0.3">
      <c r="A24" s="9" t="s">
        <v>43</v>
      </c>
      <c r="B24" s="9" t="s">
        <v>48</v>
      </c>
      <c r="C24" s="10">
        <v>16</v>
      </c>
    </row>
    <row r="25" spans="1:5" ht="17.25" thickTop="1" thickBot="1" x14ac:dyDescent="0.3">
      <c r="A25" s="9" t="s">
        <v>23</v>
      </c>
      <c r="B25" s="9" t="s">
        <v>49</v>
      </c>
      <c r="C25" s="10">
        <v>28</v>
      </c>
    </row>
    <row r="26" spans="1:5" ht="17.25" thickTop="1" thickBot="1" x14ac:dyDescent="0.3">
      <c r="A26" s="9" t="s">
        <v>43</v>
      </c>
      <c r="B26" s="9" t="s">
        <v>50</v>
      </c>
      <c r="C26" s="10">
        <v>15</v>
      </c>
    </row>
    <row r="27" spans="1:5" ht="17.25" thickTop="1" thickBot="1" x14ac:dyDescent="0.3">
      <c r="A27" s="9" t="s">
        <v>43</v>
      </c>
      <c r="B27" s="9" t="s">
        <v>51</v>
      </c>
      <c r="C27" s="10">
        <v>8</v>
      </c>
    </row>
    <row r="28" spans="1:5" ht="20.25" thickTop="1" thickBot="1" x14ac:dyDescent="0.35">
      <c r="A28" s="9" t="s">
        <v>52</v>
      </c>
      <c r="B28" s="9" t="s">
        <v>53</v>
      </c>
      <c r="C28" s="10">
        <v>6</v>
      </c>
      <c r="D28" s="11" t="s">
        <v>1144</v>
      </c>
      <c r="E28" s="13" t="s">
        <v>1168</v>
      </c>
    </row>
    <row r="29" spans="1:5" ht="17.25" thickTop="1" thickBot="1" x14ac:dyDescent="0.3">
      <c r="A29" s="9" t="s">
        <v>54</v>
      </c>
      <c r="B29" s="9" t="s">
        <v>55</v>
      </c>
      <c r="C29" s="10">
        <v>30</v>
      </c>
    </row>
    <row r="30" spans="1:5" ht="17.25" thickTop="1" thickBot="1" x14ac:dyDescent="0.3">
      <c r="A30" s="9" t="s">
        <v>52</v>
      </c>
      <c r="B30" s="9" t="s">
        <v>56</v>
      </c>
      <c r="C30" s="10">
        <v>6</v>
      </c>
    </row>
    <row r="31" spans="1:5" ht="17.25" thickTop="1" thickBot="1" x14ac:dyDescent="0.3">
      <c r="A31" s="9" t="s">
        <v>54</v>
      </c>
      <c r="B31" s="9" t="s">
        <v>57</v>
      </c>
      <c r="C31" s="10">
        <v>17</v>
      </c>
    </row>
    <row r="32" spans="1:5" ht="17.25" thickTop="1" thickBot="1" x14ac:dyDescent="0.3">
      <c r="A32" s="9" t="s">
        <v>52</v>
      </c>
      <c r="B32" s="9" t="s">
        <v>58</v>
      </c>
      <c r="C32" s="10">
        <v>7</v>
      </c>
    </row>
    <row r="33" spans="1:3" ht="17.25" thickTop="1" thickBot="1" x14ac:dyDescent="0.3">
      <c r="A33" s="9" t="s">
        <v>52</v>
      </c>
      <c r="B33" s="9" t="s">
        <v>59</v>
      </c>
      <c r="C33" s="10">
        <v>5</v>
      </c>
    </row>
    <row r="34" spans="1:3" ht="17.25" thickTop="1" thickBot="1" x14ac:dyDescent="0.3">
      <c r="A34" s="9" t="s">
        <v>60</v>
      </c>
      <c r="B34" s="9" t="s">
        <v>61</v>
      </c>
      <c r="C34" s="10">
        <v>6</v>
      </c>
    </row>
    <row r="35" spans="1:3" ht="17.25" thickTop="1" thickBot="1" x14ac:dyDescent="0.3">
      <c r="A35" s="9" t="s">
        <v>54</v>
      </c>
      <c r="B35" s="9" t="s">
        <v>62</v>
      </c>
      <c r="C35" s="10">
        <v>26</v>
      </c>
    </row>
    <row r="36" spans="1:3" ht="17.25" thickTop="1" thickBot="1" x14ac:dyDescent="0.3">
      <c r="A36" s="9" t="s">
        <v>63</v>
      </c>
      <c r="B36" s="9" t="s">
        <v>64</v>
      </c>
      <c r="C36" s="10">
        <v>6</v>
      </c>
    </row>
    <row r="37" spans="1:3" ht="17.25" thickTop="1" thickBot="1" x14ac:dyDescent="0.3">
      <c r="A37" s="9" t="s">
        <v>52</v>
      </c>
      <c r="B37" s="9" t="s">
        <v>65</v>
      </c>
      <c r="C37" s="10">
        <v>12</v>
      </c>
    </row>
    <row r="38" spans="1:3" ht="17.25" thickTop="1" thickBot="1" x14ac:dyDescent="0.3">
      <c r="A38" s="9" t="s">
        <v>52</v>
      </c>
      <c r="B38" s="9" t="s">
        <v>66</v>
      </c>
      <c r="C38" s="10">
        <v>12</v>
      </c>
    </row>
    <row r="39" spans="1:3" ht="17.25" thickTop="1" thickBot="1" x14ac:dyDescent="0.3">
      <c r="A39" s="9" t="s">
        <v>52</v>
      </c>
      <c r="B39" s="9" t="s">
        <v>67</v>
      </c>
      <c r="C39" s="10">
        <v>6</v>
      </c>
    </row>
    <row r="40" spans="1:3" ht="17.25" thickTop="1" thickBot="1" x14ac:dyDescent="0.3">
      <c r="A40" s="9" t="s">
        <v>60</v>
      </c>
      <c r="B40" s="9" t="s">
        <v>68</v>
      </c>
      <c r="C40" s="10">
        <v>13</v>
      </c>
    </row>
    <row r="41" spans="1:3" ht="17.25" thickTop="1" thickBot="1" x14ac:dyDescent="0.3">
      <c r="A41" s="9" t="s">
        <v>52</v>
      </c>
      <c r="B41" s="9" t="s">
        <v>69</v>
      </c>
      <c r="C41" s="10">
        <v>8</v>
      </c>
    </row>
    <row r="42" spans="1:3" ht="17.25" thickTop="1" thickBot="1" x14ac:dyDescent="0.3">
      <c r="A42" s="9" t="s">
        <v>52</v>
      </c>
      <c r="B42" s="9" t="s">
        <v>70</v>
      </c>
      <c r="C42" s="10">
        <v>4</v>
      </c>
    </row>
    <row r="43" spans="1:3" ht="17.25" thickTop="1" thickBot="1" x14ac:dyDescent="0.3">
      <c r="A43" s="9" t="s">
        <v>52</v>
      </c>
      <c r="B43" s="9" t="s">
        <v>71</v>
      </c>
      <c r="C43" s="10">
        <v>5</v>
      </c>
    </row>
    <row r="44" spans="1:3" ht="17.25" thickTop="1" thickBot="1" x14ac:dyDescent="0.3">
      <c r="A44" s="9" t="s">
        <v>72</v>
      </c>
      <c r="B44" s="9" t="s">
        <v>73</v>
      </c>
      <c r="C44" s="10">
        <v>5</v>
      </c>
    </row>
    <row r="45" spans="1:3" ht="17.25" thickTop="1" thickBot="1" x14ac:dyDescent="0.3">
      <c r="A45" s="9" t="s">
        <v>52</v>
      </c>
      <c r="B45" s="9" t="s">
        <v>74</v>
      </c>
      <c r="C45" s="10">
        <v>6</v>
      </c>
    </row>
    <row r="46" spans="1:3" ht="17.25" thickTop="1" thickBot="1" x14ac:dyDescent="0.3">
      <c r="A46" s="9" t="s">
        <v>52</v>
      </c>
      <c r="B46" s="9" t="s">
        <v>75</v>
      </c>
      <c r="C46" s="10">
        <v>15</v>
      </c>
    </row>
    <row r="47" spans="1:3" ht="17.25" thickTop="1" thickBot="1" x14ac:dyDescent="0.3">
      <c r="A47" s="9" t="s">
        <v>52</v>
      </c>
      <c r="B47" s="9" t="s">
        <v>76</v>
      </c>
      <c r="C47" s="10">
        <v>13</v>
      </c>
    </row>
    <row r="48" spans="1:3" ht="17.25" thickTop="1" thickBot="1" x14ac:dyDescent="0.3">
      <c r="A48" s="9" t="s">
        <v>52</v>
      </c>
      <c r="B48" s="9" t="s">
        <v>77</v>
      </c>
      <c r="C48" s="10">
        <v>3</v>
      </c>
    </row>
    <row r="49" spans="1:3" ht="17.25" thickTop="1" thickBot="1" x14ac:dyDescent="0.3">
      <c r="A49" s="9" t="s">
        <v>52</v>
      </c>
      <c r="B49" s="9" t="s">
        <v>78</v>
      </c>
      <c r="C49" s="10">
        <v>5</v>
      </c>
    </row>
    <row r="50" spans="1:3" ht="17.25" thickTop="1" thickBot="1" x14ac:dyDescent="0.3">
      <c r="A50" s="9" t="s">
        <v>52</v>
      </c>
      <c r="B50" s="9" t="s">
        <v>79</v>
      </c>
      <c r="C50" s="10">
        <v>15</v>
      </c>
    </row>
    <row r="51" spans="1:3" ht="17.25" thickTop="1" thickBot="1" x14ac:dyDescent="0.3">
      <c r="A51" s="9" t="s">
        <v>52</v>
      </c>
      <c r="B51" s="9" t="s">
        <v>80</v>
      </c>
      <c r="C51" s="10">
        <v>24</v>
      </c>
    </row>
    <row r="52" spans="1:3" ht="17.25" thickTop="1" thickBot="1" x14ac:dyDescent="0.3">
      <c r="A52" s="9" t="s">
        <v>81</v>
      </c>
      <c r="B52" s="9" t="s">
        <v>82</v>
      </c>
      <c r="C52" s="10">
        <v>4</v>
      </c>
    </row>
    <row r="53" spans="1:3" ht="17.25" thickTop="1" thickBot="1" x14ac:dyDescent="0.3">
      <c r="A53" s="9" t="s">
        <v>52</v>
      </c>
      <c r="B53" s="9" t="s">
        <v>83</v>
      </c>
      <c r="C53" s="10">
        <v>6</v>
      </c>
    </row>
    <row r="54" spans="1:3" ht="17.25" thickTop="1" thickBot="1" x14ac:dyDescent="0.3">
      <c r="A54" s="9" t="s">
        <v>52</v>
      </c>
      <c r="B54" s="9" t="s">
        <v>84</v>
      </c>
      <c r="C54" s="10">
        <v>8</v>
      </c>
    </row>
    <row r="55" spans="1:3" ht="17.25" thickTop="1" thickBot="1" x14ac:dyDescent="0.3">
      <c r="A55" s="9" t="s">
        <v>29</v>
      </c>
      <c r="B55" s="9" t="s">
        <v>85</v>
      </c>
      <c r="C55" s="10">
        <v>16</v>
      </c>
    </row>
    <row r="56" spans="1:3" ht="17.25" thickTop="1" thickBot="1" x14ac:dyDescent="0.3">
      <c r="A56" s="9" t="s">
        <v>52</v>
      </c>
      <c r="B56" s="9" t="s">
        <v>86</v>
      </c>
      <c r="C56" s="10">
        <v>15</v>
      </c>
    </row>
    <row r="57" spans="1:3" ht="17.25" thickTop="1" thickBot="1" x14ac:dyDescent="0.3">
      <c r="A57" s="9" t="s">
        <v>52</v>
      </c>
      <c r="B57" s="9" t="s">
        <v>87</v>
      </c>
      <c r="C57" s="10">
        <v>15</v>
      </c>
    </row>
    <row r="58" spans="1:3" ht="17.25" thickTop="1" thickBot="1" x14ac:dyDescent="0.3">
      <c r="A58" s="9" t="s">
        <v>52</v>
      </c>
      <c r="B58" s="9" t="s">
        <v>88</v>
      </c>
      <c r="C58" s="10">
        <v>6</v>
      </c>
    </row>
    <row r="59" spans="1:3" ht="17.25" thickTop="1" thickBot="1" x14ac:dyDescent="0.3">
      <c r="A59" s="9" t="s">
        <v>52</v>
      </c>
      <c r="B59" s="9" t="s">
        <v>89</v>
      </c>
      <c r="C59" s="10">
        <v>5</v>
      </c>
    </row>
    <row r="60" spans="1:3" ht="17.25" thickTop="1" thickBot="1" x14ac:dyDescent="0.3">
      <c r="A60" s="9" t="s">
        <v>52</v>
      </c>
      <c r="B60" s="9" t="s">
        <v>90</v>
      </c>
      <c r="C60" s="10">
        <v>14</v>
      </c>
    </row>
    <row r="61" spans="1:3" ht="17.25" thickTop="1" thickBot="1" x14ac:dyDescent="0.3">
      <c r="A61" s="9" t="s">
        <v>52</v>
      </c>
      <c r="B61" s="9" t="s">
        <v>91</v>
      </c>
      <c r="C61" s="10">
        <v>4</v>
      </c>
    </row>
    <row r="62" spans="1:3" ht="17.25" thickTop="1" thickBot="1" x14ac:dyDescent="0.3">
      <c r="A62" s="9" t="s">
        <v>92</v>
      </c>
      <c r="B62" s="9" t="s">
        <v>93</v>
      </c>
      <c r="C62" s="10">
        <v>34</v>
      </c>
    </row>
    <row r="63" spans="1:3" ht="17.25" thickTop="1" thickBot="1" x14ac:dyDescent="0.3">
      <c r="A63" s="9" t="s">
        <v>52</v>
      </c>
      <c r="B63" s="9" t="s">
        <v>94</v>
      </c>
      <c r="C63" s="10">
        <v>9</v>
      </c>
    </row>
    <row r="64" spans="1:3" ht="17.25" thickTop="1" thickBot="1" x14ac:dyDescent="0.3">
      <c r="A64" s="9" t="s">
        <v>52</v>
      </c>
      <c r="B64" s="9" t="s">
        <v>95</v>
      </c>
      <c r="C64" s="10">
        <v>26</v>
      </c>
    </row>
    <row r="65" spans="1:5" ht="17.25" thickTop="1" thickBot="1" x14ac:dyDescent="0.3">
      <c r="A65" s="9" t="s">
        <v>52</v>
      </c>
      <c r="B65" s="9" t="s">
        <v>96</v>
      </c>
      <c r="C65" s="10">
        <v>65</v>
      </c>
    </row>
    <row r="66" spans="1:5" ht="17.25" thickTop="1" thickBot="1" x14ac:dyDescent="0.3">
      <c r="A66" s="9" t="s">
        <v>97</v>
      </c>
      <c r="B66" s="9" t="s">
        <v>98</v>
      </c>
      <c r="C66" s="10">
        <v>16</v>
      </c>
    </row>
    <row r="67" spans="1:5" ht="17.25" thickTop="1" thickBot="1" x14ac:dyDescent="0.3">
      <c r="A67" s="9" t="s">
        <v>52</v>
      </c>
      <c r="B67" s="9" t="s">
        <v>99</v>
      </c>
      <c r="C67" s="10">
        <v>8</v>
      </c>
    </row>
    <row r="68" spans="1:5" ht="17.25" thickTop="1" thickBot="1" x14ac:dyDescent="0.3">
      <c r="A68" s="9" t="s">
        <v>52</v>
      </c>
      <c r="B68" s="9" t="s">
        <v>100</v>
      </c>
      <c r="C68" s="10">
        <v>8</v>
      </c>
    </row>
    <row r="69" spans="1:5" ht="17.25" thickTop="1" thickBot="1" x14ac:dyDescent="0.3">
      <c r="A69" s="9" t="s">
        <v>97</v>
      </c>
      <c r="B69" s="9" t="s">
        <v>101</v>
      </c>
      <c r="C69" s="10">
        <v>5</v>
      </c>
    </row>
    <row r="70" spans="1:5" ht="17.25" thickTop="1" thickBot="1" x14ac:dyDescent="0.3">
      <c r="A70" s="9" t="s">
        <v>52</v>
      </c>
      <c r="B70" s="9" t="s">
        <v>102</v>
      </c>
      <c r="C70" s="10">
        <v>44</v>
      </c>
    </row>
    <row r="71" spans="1:5" ht="17.25" thickTop="1" thickBot="1" x14ac:dyDescent="0.3">
      <c r="A71" s="9" t="s">
        <v>52</v>
      </c>
      <c r="B71" s="9" t="s">
        <v>103</v>
      </c>
      <c r="C71" s="10">
        <v>4</v>
      </c>
    </row>
    <row r="72" spans="1:5" ht="17.25" thickTop="1" thickBot="1" x14ac:dyDescent="0.3">
      <c r="A72" s="9" t="s">
        <v>104</v>
      </c>
      <c r="B72" s="9" t="s">
        <v>105</v>
      </c>
      <c r="C72" s="10">
        <v>88</v>
      </c>
    </row>
    <row r="73" spans="1:5" ht="17.25" thickTop="1" thickBot="1" x14ac:dyDescent="0.3">
      <c r="A73" s="9" t="s">
        <v>52</v>
      </c>
      <c r="B73" s="9" t="s">
        <v>106</v>
      </c>
      <c r="C73" s="10">
        <v>8</v>
      </c>
    </row>
    <row r="74" spans="1:5" ht="17.25" thickTop="1" thickBot="1" x14ac:dyDescent="0.3">
      <c r="A74" s="9" t="s">
        <v>52</v>
      </c>
      <c r="B74" s="9" t="s">
        <v>107</v>
      </c>
      <c r="C74" s="10">
        <v>13</v>
      </c>
    </row>
    <row r="75" spans="1:5" ht="17.25" thickTop="1" thickBot="1" x14ac:dyDescent="0.3">
      <c r="A75" s="9" t="s">
        <v>104</v>
      </c>
      <c r="B75" s="9" t="s">
        <v>108</v>
      </c>
      <c r="C75" s="10">
        <v>5</v>
      </c>
    </row>
    <row r="76" spans="1:5" ht="17.25" thickTop="1" thickBot="1" x14ac:dyDescent="0.3">
      <c r="A76" s="9" t="s">
        <v>52</v>
      </c>
      <c r="B76" s="9" t="s">
        <v>109</v>
      </c>
      <c r="C76" s="10">
        <v>15</v>
      </c>
      <c r="E76" s="5"/>
    </row>
    <row r="77" spans="1:5" ht="20.25" thickTop="1" thickBot="1" x14ac:dyDescent="0.35">
      <c r="A77" s="9" t="s">
        <v>52</v>
      </c>
      <c r="B77" s="9" t="s">
        <v>110</v>
      </c>
      <c r="C77" s="10">
        <v>24</v>
      </c>
      <c r="D77" s="11" t="s">
        <v>1145</v>
      </c>
      <c r="E77" s="13" t="s">
        <v>1168</v>
      </c>
    </row>
    <row r="78" spans="1:5" ht="17.25" thickTop="1" thickBot="1" x14ac:dyDescent="0.3">
      <c r="A78" s="9" t="s">
        <v>72</v>
      </c>
      <c r="B78" s="9" t="s">
        <v>111</v>
      </c>
      <c r="C78" s="10">
        <v>76</v>
      </c>
    </row>
    <row r="79" spans="1:5" ht="17.25" thickTop="1" thickBot="1" x14ac:dyDescent="0.3">
      <c r="A79" s="9" t="s">
        <v>52</v>
      </c>
      <c r="B79" s="9" t="s">
        <v>112</v>
      </c>
      <c r="C79" s="10">
        <v>12</v>
      </c>
    </row>
    <row r="80" spans="1:5" ht="17.25" thickTop="1" thickBot="1" x14ac:dyDescent="0.3">
      <c r="A80" s="9" t="s">
        <v>52</v>
      </c>
      <c r="B80" s="9" t="s">
        <v>113</v>
      </c>
      <c r="C80" s="10">
        <v>12</v>
      </c>
    </row>
    <row r="81" spans="1:3" ht="17.25" thickTop="1" thickBot="1" x14ac:dyDescent="0.3">
      <c r="A81" s="9" t="s">
        <v>52</v>
      </c>
      <c r="B81" s="9" t="s">
        <v>114</v>
      </c>
      <c r="C81" s="10">
        <v>12</v>
      </c>
    </row>
    <row r="82" spans="1:3" ht="17.25" thickTop="1" thickBot="1" x14ac:dyDescent="0.3">
      <c r="A82" s="9" t="s">
        <v>52</v>
      </c>
      <c r="B82" s="9" t="s">
        <v>115</v>
      </c>
      <c r="C82" s="10">
        <v>12</v>
      </c>
    </row>
    <row r="83" spans="1:3" ht="17.25" thickTop="1" thickBot="1" x14ac:dyDescent="0.3">
      <c r="A83" s="9" t="s">
        <v>52</v>
      </c>
      <c r="B83" s="9" t="s">
        <v>116</v>
      </c>
      <c r="C83" s="10">
        <v>12</v>
      </c>
    </row>
    <row r="84" spans="1:3" ht="17.25" thickTop="1" thickBot="1" x14ac:dyDescent="0.3">
      <c r="A84" s="9" t="s">
        <v>54</v>
      </c>
      <c r="B84" s="9" t="s">
        <v>117</v>
      </c>
      <c r="C84" s="10">
        <v>16</v>
      </c>
    </row>
    <row r="85" spans="1:3" ht="17.25" thickTop="1" thickBot="1" x14ac:dyDescent="0.3">
      <c r="A85" s="9" t="s">
        <v>118</v>
      </c>
      <c r="B85" s="9" t="s">
        <v>119</v>
      </c>
      <c r="C85" s="10">
        <v>20</v>
      </c>
    </row>
    <row r="86" spans="1:3" ht="17.25" thickTop="1" thickBot="1" x14ac:dyDescent="0.3">
      <c r="A86" s="9" t="s">
        <v>54</v>
      </c>
      <c r="B86" s="9" t="s">
        <v>120</v>
      </c>
      <c r="C86" s="10">
        <v>20</v>
      </c>
    </row>
    <row r="87" spans="1:3" ht="17.25" thickTop="1" thickBot="1" x14ac:dyDescent="0.3">
      <c r="A87" s="9" t="s">
        <v>54</v>
      </c>
      <c r="B87" s="9" t="s">
        <v>121</v>
      </c>
      <c r="C87" s="10">
        <v>20</v>
      </c>
    </row>
    <row r="88" spans="1:3" ht="17.25" thickTop="1" thickBot="1" x14ac:dyDescent="0.3">
      <c r="A88" s="9" t="s">
        <v>54</v>
      </c>
      <c r="B88" s="9" t="s">
        <v>122</v>
      </c>
      <c r="C88" s="10">
        <v>34</v>
      </c>
    </row>
    <row r="89" spans="1:3" ht="17.25" thickTop="1" thickBot="1" x14ac:dyDescent="0.3">
      <c r="A89" s="9" t="s">
        <v>52</v>
      </c>
      <c r="B89" s="9" t="s">
        <v>123</v>
      </c>
      <c r="C89" s="10">
        <v>50</v>
      </c>
    </row>
    <row r="90" spans="1:3" ht="17.25" thickTop="1" thickBot="1" x14ac:dyDescent="0.3">
      <c r="A90" s="9" t="s">
        <v>54</v>
      </c>
      <c r="B90" s="9" t="s">
        <v>124</v>
      </c>
      <c r="C90" s="10">
        <v>17</v>
      </c>
    </row>
    <row r="91" spans="1:3" ht="17.25" thickTop="1" thickBot="1" x14ac:dyDescent="0.3">
      <c r="A91" s="9" t="s">
        <v>54</v>
      </c>
      <c r="B91" s="9" t="s">
        <v>125</v>
      </c>
      <c r="C91" s="10">
        <v>17</v>
      </c>
    </row>
    <row r="92" spans="1:3" ht="17.25" thickTop="1" thickBot="1" x14ac:dyDescent="0.3">
      <c r="A92" s="9" t="s">
        <v>54</v>
      </c>
      <c r="B92" s="9" t="s">
        <v>126</v>
      </c>
      <c r="C92" s="10">
        <v>28</v>
      </c>
    </row>
    <row r="93" spans="1:3" ht="17.25" thickTop="1" thickBot="1" x14ac:dyDescent="0.3">
      <c r="A93" s="9" t="s">
        <v>54</v>
      </c>
      <c r="B93" s="9" t="s">
        <v>127</v>
      </c>
      <c r="C93" s="10">
        <v>28</v>
      </c>
    </row>
    <row r="94" spans="1:3" ht="17.25" thickTop="1" thickBot="1" x14ac:dyDescent="0.3">
      <c r="A94" s="9" t="s">
        <v>54</v>
      </c>
      <c r="B94" s="9" t="s">
        <v>128</v>
      </c>
      <c r="C94" s="10">
        <v>28</v>
      </c>
    </row>
    <row r="95" spans="1:3" ht="17.25" thickTop="1" thickBot="1" x14ac:dyDescent="0.3">
      <c r="A95" s="9" t="s">
        <v>54</v>
      </c>
      <c r="B95" s="9" t="s">
        <v>129</v>
      </c>
      <c r="C95" s="10">
        <v>14</v>
      </c>
    </row>
    <row r="96" spans="1:3" ht="17.25" thickTop="1" thickBot="1" x14ac:dyDescent="0.3">
      <c r="A96" s="9" t="s">
        <v>54</v>
      </c>
      <c r="B96" s="9" t="s">
        <v>130</v>
      </c>
      <c r="C96" s="10">
        <v>12</v>
      </c>
    </row>
    <row r="97" spans="1:3" ht="17.25" thickTop="1" thickBot="1" x14ac:dyDescent="0.3">
      <c r="A97" s="9" t="s">
        <v>54</v>
      </c>
      <c r="B97" s="9" t="s">
        <v>131</v>
      </c>
      <c r="C97" s="10">
        <v>16</v>
      </c>
    </row>
    <row r="98" spans="1:3" ht="17.25" thickTop="1" thickBot="1" x14ac:dyDescent="0.3">
      <c r="A98" s="9" t="s">
        <v>54</v>
      </c>
      <c r="B98" s="9" t="s">
        <v>132</v>
      </c>
      <c r="C98" s="10">
        <v>16</v>
      </c>
    </row>
    <row r="99" spans="1:3" ht="17.25" thickTop="1" thickBot="1" x14ac:dyDescent="0.3">
      <c r="A99" s="9" t="s">
        <v>52</v>
      </c>
      <c r="B99" s="9" t="s">
        <v>133</v>
      </c>
      <c r="C99" s="10">
        <v>46</v>
      </c>
    </row>
    <row r="100" spans="1:3" ht="17.25" thickTop="1" thickBot="1" x14ac:dyDescent="0.3">
      <c r="A100" s="9" t="s">
        <v>52</v>
      </c>
      <c r="B100" s="9" t="s">
        <v>134</v>
      </c>
      <c r="C100" s="10">
        <v>12</v>
      </c>
    </row>
    <row r="101" spans="1:3" ht="17.25" thickTop="1" thickBot="1" x14ac:dyDescent="0.3">
      <c r="A101" s="9" t="s">
        <v>54</v>
      </c>
      <c r="B101" s="9" t="s">
        <v>135</v>
      </c>
      <c r="C101" s="10">
        <v>18</v>
      </c>
    </row>
    <row r="102" spans="1:3" ht="17.25" thickTop="1" thickBot="1" x14ac:dyDescent="0.3">
      <c r="A102" s="9" t="s">
        <v>52</v>
      </c>
      <c r="B102" s="9" t="s">
        <v>136</v>
      </c>
      <c r="C102" s="10">
        <v>18</v>
      </c>
    </row>
    <row r="103" spans="1:3" ht="17.25" thickTop="1" thickBot="1" x14ac:dyDescent="0.3">
      <c r="A103" s="9" t="s">
        <v>52</v>
      </c>
      <c r="B103" s="9" t="s">
        <v>137</v>
      </c>
      <c r="C103" s="10">
        <v>24</v>
      </c>
    </row>
    <row r="104" spans="1:3" ht="17.25" thickTop="1" thickBot="1" x14ac:dyDescent="0.3">
      <c r="A104" s="9" t="s">
        <v>52</v>
      </c>
      <c r="B104" s="9" t="s">
        <v>138</v>
      </c>
      <c r="C104" s="10">
        <v>20</v>
      </c>
    </row>
    <row r="105" spans="1:3" ht="17.25" thickTop="1" thickBot="1" x14ac:dyDescent="0.3">
      <c r="A105" s="9" t="s">
        <v>52</v>
      </c>
      <c r="B105" s="9" t="s">
        <v>139</v>
      </c>
      <c r="C105" s="10">
        <v>20</v>
      </c>
    </row>
    <row r="106" spans="1:3" ht="17.25" thickTop="1" thickBot="1" x14ac:dyDescent="0.3">
      <c r="A106" s="9" t="s">
        <v>52</v>
      </c>
      <c r="B106" s="9" t="s">
        <v>140</v>
      </c>
      <c r="C106" s="10">
        <v>20</v>
      </c>
    </row>
    <row r="107" spans="1:3" ht="17.25" thickTop="1" thickBot="1" x14ac:dyDescent="0.3">
      <c r="A107" s="9" t="s">
        <v>54</v>
      </c>
      <c r="B107" s="9" t="s">
        <v>141</v>
      </c>
      <c r="C107" s="10">
        <v>32</v>
      </c>
    </row>
    <row r="108" spans="1:3" ht="17.25" thickTop="1" thickBot="1" x14ac:dyDescent="0.3">
      <c r="A108" s="9" t="s">
        <v>104</v>
      </c>
      <c r="B108" s="9" t="s">
        <v>142</v>
      </c>
      <c r="C108" s="10">
        <v>12</v>
      </c>
    </row>
    <row r="109" spans="1:3" ht="17.25" thickTop="1" thickBot="1" x14ac:dyDescent="0.3">
      <c r="A109" s="9" t="s">
        <v>52</v>
      </c>
      <c r="B109" s="9" t="s">
        <v>143</v>
      </c>
      <c r="C109" s="10">
        <v>6</v>
      </c>
    </row>
    <row r="110" spans="1:3" ht="17.25" thickTop="1" thickBot="1" x14ac:dyDescent="0.3">
      <c r="A110" s="9" t="s">
        <v>54</v>
      </c>
      <c r="B110" s="9" t="s">
        <v>144</v>
      </c>
      <c r="C110" s="10">
        <v>60</v>
      </c>
    </row>
    <row r="111" spans="1:3" ht="17.25" thickTop="1" thickBot="1" x14ac:dyDescent="0.3">
      <c r="A111" s="9" t="s">
        <v>52</v>
      </c>
      <c r="B111" s="9" t="s">
        <v>145</v>
      </c>
      <c r="C111" s="10">
        <v>9</v>
      </c>
    </row>
    <row r="112" spans="1:3" ht="17.25" thickTop="1" thickBot="1" x14ac:dyDescent="0.3">
      <c r="A112" s="9" t="s">
        <v>146</v>
      </c>
      <c r="B112" s="9" t="s">
        <v>147</v>
      </c>
      <c r="C112" s="10">
        <v>5</v>
      </c>
    </row>
    <row r="113" spans="1:3" ht="17.25" thickTop="1" thickBot="1" x14ac:dyDescent="0.3">
      <c r="A113" s="9" t="s">
        <v>52</v>
      </c>
      <c r="B113" s="9" t="s">
        <v>148</v>
      </c>
      <c r="C113" s="10">
        <v>6</v>
      </c>
    </row>
    <row r="114" spans="1:3" ht="17.25" thickTop="1" thickBot="1" x14ac:dyDescent="0.3">
      <c r="A114" s="9" t="s">
        <v>52</v>
      </c>
      <c r="B114" s="9" t="s">
        <v>149</v>
      </c>
      <c r="C114" s="10">
        <v>10</v>
      </c>
    </row>
    <row r="115" spans="1:3" ht="17.25" thickTop="1" thickBot="1" x14ac:dyDescent="0.3">
      <c r="A115" s="9" t="s">
        <v>52</v>
      </c>
      <c r="B115" s="9" t="s">
        <v>150</v>
      </c>
      <c r="C115" s="10">
        <v>24</v>
      </c>
    </row>
    <row r="116" spans="1:3" ht="17.25" thickTop="1" thickBot="1" x14ac:dyDescent="0.3">
      <c r="A116" s="9" t="s">
        <v>52</v>
      </c>
      <c r="B116" s="9" t="s">
        <v>151</v>
      </c>
      <c r="C116" s="10">
        <v>50</v>
      </c>
    </row>
    <row r="117" spans="1:3" ht="17.25" thickTop="1" thickBot="1" x14ac:dyDescent="0.3">
      <c r="A117" s="9" t="s">
        <v>52</v>
      </c>
      <c r="B117" s="9" t="s">
        <v>152</v>
      </c>
      <c r="C117" s="10">
        <v>10</v>
      </c>
    </row>
    <row r="118" spans="1:3" ht="17.25" thickTop="1" thickBot="1" x14ac:dyDescent="0.3">
      <c r="A118" s="9" t="s">
        <v>52</v>
      </c>
      <c r="B118" s="9" t="s">
        <v>153</v>
      </c>
      <c r="C118" s="10">
        <v>10</v>
      </c>
    </row>
    <row r="119" spans="1:3" ht="17.25" thickTop="1" thickBot="1" x14ac:dyDescent="0.3">
      <c r="A119" s="9" t="s">
        <v>52</v>
      </c>
      <c r="B119" s="9" t="s">
        <v>154</v>
      </c>
      <c r="C119" s="10">
        <v>5</v>
      </c>
    </row>
    <row r="120" spans="1:3" ht="17.25" thickTop="1" thickBot="1" x14ac:dyDescent="0.3">
      <c r="A120" s="9" t="s">
        <v>54</v>
      </c>
      <c r="B120" s="9" t="s">
        <v>155</v>
      </c>
      <c r="C120" s="10">
        <v>5</v>
      </c>
    </row>
    <row r="121" spans="1:3" ht="17.25" thickTop="1" thickBot="1" x14ac:dyDescent="0.3">
      <c r="A121" s="9" t="s">
        <v>52</v>
      </c>
      <c r="B121" s="9" t="s">
        <v>156</v>
      </c>
      <c r="C121" s="10">
        <v>106</v>
      </c>
    </row>
    <row r="122" spans="1:3" ht="17.25" thickTop="1" thickBot="1" x14ac:dyDescent="0.3">
      <c r="A122" s="9" t="s">
        <v>104</v>
      </c>
      <c r="B122" s="9" t="s">
        <v>157</v>
      </c>
      <c r="C122" s="10">
        <v>106</v>
      </c>
    </row>
    <row r="123" spans="1:3" ht="17.25" thickTop="1" thickBot="1" x14ac:dyDescent="0.3">
      <c r="A123" s="9" t="s">
        <v>52</v>
      </c>
      <c r="B123" s="9" t="s">
        <v>158</v>
      </c>
      <c r="C123" s="10">
        <v>106</v>
      </c>
    </row>
    <row r="124" spans="1:3" ht="17.25" thickTop="1" thickBot="1" x14ac:dyDescent="0.3">
      <c r="A124" s="9" t="s">
        <v>52</v>
      </c>
      <c r="B124" s="9" t="s">
        <v>159</v>
      </c>
      <c r="C124" s="10">
        <v>5</v>
      </c>
    </row>
    <row r="125" spans="1:3" ht="17.25" thickTop="1" thickBot="1" x14ac:dyDescent="0.3">
      <c r="A125" s="9" t="s">
        <v>52</v>
      </c>
      <c r="B125" s="9" t="s">
        <v>160</v>
      </c>
      <c r="C125" s="10">
        <v>12</v>
      </c>
    </row>
    <row r="126" spans="1:3" ht="17.25" thickTop="1" thickBot="1" x14ac:dyDescent="0.3">
      <c r="A126" s="9" t="s">
        <v>52</v>
      </c>
      <c r="B126" s="9" t="s">
        <v>161</v>
      </c>
      <c r="C126" s="10">
        <v>60</v>
      </c>
    </row>
    <row r="127" spans="1:3" ht="17.25" thickTop="1" thickBot="1" x14ac:dyDescent="0.3">
      <c r="A127" s="9" t="s">
        <v>52</v>
      </c>
      <c r="B127" s="9" t="s">
        <v>162</v>
      </c>
      <c r="C127" s="10">
        <v>4</v>
      </c>
    </row>
    <row r="128" spans="1:3" ht="17.25" thickTop="1" thickBot="1" x14ac:dyDescent="0.3">
      <c r="A128" s="9" t="s">
        <v>63</v>
      </c>
      <c r="B128" s="9" t="s">
        <v>163</v>
      </c>
      <c r="C128" s="10">
        <v>4</v>
      </c>
    </row>
    <row r="129" spans="1:3" ht="17.25" thickTop="1" thickBot="1" x14ac:dyDescent="0.3">
      <c r="A129" s="9" t="s">
        <v>97</v>
      </c>
      <c r="B129" s="9" t="s">
        <v>164</v>
      </c>
      <c r="C129" s="10">
        <v>9</v>
      </c>
    </row>
    <row r="130" spans="1:3" ht="17.25" thickTop="1" thickBot="1" x14ac:dyDescent="0.3">
      <c r="A130" s="9" t="s">
        <v>52</v>
      </c>
      <c r="B130" s="9" t="s">
        <v>165</v>
      </c>
      <c r="C130" s="10">
        <v>10</v>
      </c>
    </row>
    <row r="131" spans="1:3" ht="17.25" thickTop="1" thickBot="1" x14ac:dyDescent="0.3">
      <c r="A131" s="9" t="s">
        <v>63</v>
      </c>
      <c r="B131" s="9" t="s">
        <v>166</v>
      </c>
      <c r="C131" s="10">
        <v>6</v>
      </c>
    </row>
    <row r="132" spans="1:3" ht="17.25" thickTop="1" thickBot="1" x14ac:dyDescent="0.3">
      <c r="A132" s="9" t="s">
        <v>52</v>
      </c>
      <c r="B132" s="9" t="s">
        <v>167</v>
      </c>
      <c r="C132" s="10">
        <v>24</v>
      </c>
    </row>
    <row r="133" spans="1:3" ht="17.25" thickTop="1" thickBot="1" x14ac:dyDescent="0.3">
      <c r="A133" s="9" t="s">
        <v>52</v>
      </c>
      <c r="B133" s="9" t="s">
        <v>168</v>
      </c>
      <c r="C133" s="10">
        <v>5</v>
      </c>
    </row>
    <row r="134" spans="1:3" ht="17.25" thickTop="1" thickBot="1" x14ac:dyDescent="0.3">
      <c r="A134" s="9" t="s">
        <v>52</v>
      </c>
      <c r="B134" s="9" t="s">
        <v>169</v>
      </c>
      <c r="C134" s="10">
        <v>15</v>
      </c>
    </row>
    <row r="135" spans="1:3" ht="17.25" thickTop="1" thickBot="1" x14ac:dyDescent="0.3">
      <c r="A135" s="9" t="s">
        <v>52</v>
      </c>
      <c r="B135" s="9" t="s">
        <v>170</v>
      </c>
      <c r="C135" s="10">
        <v>7</v>
      </c>
    </row>
    <row r="136" spans="1:3" ht="17.25" thickTop="1" thickBot="1" x14ac:dyDescent="0.3">
      <c r="A136" s="9" t="s">
        <v>52</v>
      </c>
      <c r="B136" s="9" t="s">
        <v>171</v>
      </c>
      <c r="C136" s="10">
        <v>5</v>
      </c>
    </row>
    <row r="137" spans="1:3" ht="17.25" thickTop="1" thickBot="1" x14ac:dyDescent="0.3">
      <c r="A137" s="9" t="s">
        <v>52</v>
      </c>
      <c r="B137" s="9" t="s">
        <v>172</v>
      </c>
      <c r="C137" s="10">
        <v>76</v>
      </c>
    </row>
    <row r="138" spans="1:3" ht="17.25" thickTop="1" thickBot="1" x14ac:dyDescent="0.3">
      <c r="A138" s="9" t="s">
        <v>52</v>
      </c>
      <c r="B138" s="9" t="s">
        <v>173</v>
      </c>
      <c r="C138" s="10">
        <v>7</v>
      </c>
    </row>
    <row r="139" spans="1:3" ht="17.25" thickTop="1" thickBot="1" x14ac:dyDescent="0.3">
      <c r="A139" s="9" t="s">
        <v>52</v>
      </c>
      <c r="B139" s="9" t="s">
        <v>174</v>
      </c>
      <c r="C139" s="10">
        <v>16</v>
      </c>
    </row>
    <row r="140" spans="1:3" ht="17.25" thickTop="1" thickBot="1" x14ac:dyDescent="0.3">
      <c r="A140" s="9" t="s">
        <v>52</v>
      </c>
      <c r="B140" s="9" t="s">
        <v>175</v>
      </c>
      <c r="C140" s="10">
        <v>6</v>
      </c>
    </row>
    <row r="141" spans="1:3" ht="17.25" thickTop="1" thickBot="1" x14ac:dyDescent="0.3">
      <c r="A141" s="9" t="s">
        <v>52</v>
      </c>
      <c r="B141" s="9" t="s">
        <v>176</v>
      </c>
      <c r="C141" s="10">
        <v>5</v>
      </c>
    </row>
    <row r="142" spans="1:3" ht="17.25" thickTop="1" thickBot="1" x14ac:dyDescent="0.3">
      <c r="A142" s="9" t="s">
        <v>52</v>
      </c>
      <c r="B142" s="9" t="s">
        <v>177</v>
      </c>
      <c r="C142" s="10">
        <v>96</v>
      </c>
    </row>
    <row r="143" spans="1:3" ht="17.25" thickTop="1" thickBot="1" x14ac:dyDescent="0.3">
      <c r="A143" s="9" t="s">
        <v>52</v>
      </c>
      <c r="B143" s="9" t="s">
        <v>178</v>
      </c>
      <c r="C143" s="10">
        <v>9</v>
      </c>
    </row>
    <row r="144" spans="1:3" ht="17.25" thickTop="1" thickBot="1" x14ac:dyDescent="0.3">
      <c r="A144" s="9" t="s">
        <v>52</v>
      </c>
      <c r="B144" s="9" t="s">
        <v>179</v>
      </c>
      <c r="C144" s="10">
        <v>60</v>
      </c>
    </row>
    <row r="145" spans="1:3" ht="17.25" thickTop="1" thickBot="1" x14ac:dyDescent="0.3">
      <c r="A145" s="9" t="s">
        <v>52</v>
      </c>
      <c r="B145" s="9" t="s">
        <v>180</v>
      </c>
      <c r="C145" s="10">
        <v>8</v>
      </c>
    </row>
    <row r="146" spans="1:3" ht="17.25" thickTop="1" thickBot="1" x14ac:dyDescent="0.3">
      <c r="A146" s="9" t="s">
        <v>52</v>
      </c>
      <c r="B146" s="9" t="s">
        <v>181</v>
      </c>
      <c r="C146" s="10">
        <v>16</v>
      </c>
    </row>
    <row r="147" spans="1:3" ht="17.25" thickTop="1" thickBot="1" x14ac:dyDescent="0.3">
      <c r="A147" s="9" t="s">
        <v>104</v>
      </c>
      <c r="B147" s="9" t="s">
        <v>182</v>
      </c>
      <c r="C147" s="10">
        <v>16</v>
      </c>
    </row>
    <row r="148" spans="1:3" ht="17.25" thickTop="1" thickBot="1" x14ac:dyDescent="0.3">
      <c r="A148" s="9" t="s">
        <v>52</v>
      </c>
      <c r="B148" s="9" t="s">
        <v>183</v>
      </c>
      <c r="C148" s="10">
        <v>84</v>
      </c>
    </row>
    <row r="149" spans="1:3" ht="17.25" thickTop="1" thickBot="1" x14ac:dyDescent="0.3">
      <c r="A149" s="9" t="s">
        <v>52</v>
      </c>
      <c r="B149" s="9" t="s">
        <v>184</v>
      </c>
      <c r="C149" s="10">
        <v>16</v>
      </c>
    </row>
    <row r="150" spans="1:3" ht="17.25" thickTop="1" thickBot="1" x14ac:dyDescent="0.3">
      <c r="A150" s="9" t="s">
        <v>97</v>
      </c>
      <c r="B150" s="9" t="s">
        <v>185</v>
      </c>
      <c r="C150" s="10">
        <v>1</v>
      </c>
    </row>
    <row r="151" spans="1:3" ht="17.25" thickTop="1" thickBot="1" x14ac:dyDescent="0.3">
      <c r="A151" s="9" t="s">
        <v>52</v>
      </c>
      <c r="B151" s="9" t="s">
        <v>186</v>
      </c>
      <c r="C151" s="10">
        <v>28</v>
      </c>
    </row>
    <row r="152" spans="1:3" ht="17.25" thickTop="1" thickBot="1" x14ac:dyDescent="0.3">
      <c r="A152" s="9" t="s">
        <v>63</v>
      </c>
      <c r="B152" s="9" t="s">
        <v>187</v>
      </c>
      <c r="C152" s="10">
        <v>9</v>
      </c>
    </row>
    <row r="153" spans="1:3" ht="17.25" thickTop="1" thickBot="1" x14ac:dyDescent="0.3">
      <c r="A153" s="9" t="s">
        <v>97</v>
      </c>
      <c r="B153" s="9" t="s">
        <v>188</v>
      </c>
      <c r="C153" s="10">
        <v>4</v>
      </c>
    </row>
    <row r="154" spans="1:3" ht="17.25" thickTop="1" thickBot="1" x14ac:dyDescent="0.3">
      <c r="A154" s="9" t="s">
        <v>52</v>
      </c>
      <c r="B154" s="9" t="s">
        <v>189</v>
      </c>
      <c r="C154" s="10">
        <v>14</v>
      </c>
    </row>
    <row r="155" spans="1:3" ht="17.25" thickTop="1" thickBot="1" x14ac:dyDescent="0.3">
      <c r="A155" s="9" t="s">
        <v>52</v>
      </c>
      <c r="B155" s="9" t="s">
        <v>190</v>
      </c>
      <c r="C155" s="10">
        <v>7</v>
      </c>
    </row>
    <row r="156" spans="1:3" ht="17.25" thickTop="1" thickBot="1" x14ac:dyDescent="0.3">
      <c r="A156" s="9" t="s">
        <v>52</v>
      </c>
      <c r="B156" s="9" t="s">
        <v>191</v>
      </c>
      <c r="C156" s="10">
        <v>1</v>
      </c>
    </row>
    <row r="157" spans="1:3" ht="17.25" thickTop="1" thickBot="1" x14ac:dyDescent="0.3">
      <c r="A157" s="9" t="s">
        <v>192</v>
      </c>
      <c r="B157" s="9" t="s">
        <v>191</v>
      </c>
      <c r="C157" s="10">
        <v>1</v>
      </c>
    </row>
    <row r="158" spans="1:3" ht="17.25" thickTop="1" thickBot="1" x14ac:dyDescent="0.3">
      <c r="A158" s="9" t="s">
        <v>52</v>
      </c>
      <c r="B158" s="9" t="s">
        <v>193</v>
      </c>
      <c r="C158" s="10">
        <v>16</v>
      </c>
    </row>
    <row r="159" spans="1:3" ht="17.25" thickTop="1" thickBot="1" x14ac:dyDescent="0.3">
      <c r="A159" s="9" t="s">
        <v>52</v>
      </c>
      <c r="B159" s="9" t="s">
        <v>194</v>
      </c>
      <c r="C159" s="10">
        <v>18</v>
      </c>
    </row>
    <row r="160" spans="1:3" ht="17.25" thickTop="1" thickBot="1" x14ac:dyDescent="0.3">
      <c r="A160" s="9" t="s">
        <v>52</v>
      </c>
      <c r="B160" s="9" t="s">
        <v>195</v>
      </c>
      <c r="C160" s="10">
        <v>66</v>
      </c>
    </row>
    <row r="161" spans="1:5" ht="17.25" thickTop="1" thickBot="1" x14ac:dyDescent="0.3">
      <c r="A161" s="9" t="s">
        <v>52</v>
      </c>
      <c r="B161" s="9" t="s">
        <v>196</v>
      </c>
      <c r="C161" s="10">
        <v>12</v>
      </c>
    </row>
    <row r="162" spans="1:5" ht="17.25" thickTop="1" thickBot="1" x14ac:dyDescent="0.3">
      <c r="A162" s="9" t="s">
        <v>52</v>
      </c>
      <c r="B162" s="9" t="s">
        <v>197</v>
      </c>
      <c r="C162" s="10">
        <v>80</v>
      </c>
    </row>
    <row r="163" spans="1:5" ht="17.25" thickTop="1" thickBot="1" x14ac:dyDescent="0.3">
      <c r="A163" s="9" t="s">
        <v>52</v>
      </c>
      <c r="B163" s="9" t="s">
        <v>198</v>
      </c>
      <c r="C163" s="10">
        <v>106</v>
      </c>
    </row>
    <row r="164" spans="1:5" ht="17.25" thickTop="1" thickBot="1" x14ac:dyDescent="0.3">
      <c r="A164" s="9" t="s">
        <v>54</v>
      </c>
      <c r="B164" s="9" t="s">
        <v>199</v>
      </c>
      <c r="C164" s="10">
        <v>10</v>
      </c>
    </row>
    <row r="165" spans="1:5" ht="17.25" thickTop="1" thickBot="1" x14ac:dyDescent="0.3">
      <c r="A165" s="9" t="s">
        <v>54</v>
      </c>
      <c r="B165" s="9" t="s">
        <v>200</v>
      </c>
      <c r="C165" s="10">
        <v>10</v>
      </c>
    </row>
    <row r="166" spans="1:5" ht="17.25" thickTop="1" thickBot="1" x14ac:dyDescent="0.3">
      <c r="A166" s="9" t="s">
        <v>52</v>
      </c>
      <c r="B166" s="9" t="s">
        <v>201</v>
      </c>
      <c r="C166" s="10">
        <v>6</v>
      </c>
    </row>
    <row r="167" spans="1:5" ht="17.25" thickTop="1" thickBot="1" x14ac:dyDescent="0.3">
      <c r="A167" s="9" t="s">
        <v>52</v>
      </c>
      <c r="B167" s="9" t="s">
        <v>202</v>
      </c>
      <c r="C167" s="10">
        <v>96</v>
      </c>
    </row>
    <row r="168" spans="1:5" ht="17.25" thickTop="1" thickBot="1" x14ac:dyDescent="0.3">
      <c r="A168" s="9" t="s">
        <v>52</v>
      </c>
      <c r="B168" s="9" t="s">
        <v>203</v>
      </c>
      <c r="C168" s="10">
        <v>14</v>
      </c>
    </row>
    <row r="169" spans="1:5" ht="17.25" thickTop="1" thickBot="1" x14ac:dyDescent="0.3">
      <c r="A169" s="9" t="s">
        <v>54</v>
      </c>
      <c r="B169" s="9" t="s">
        <v>204</v>
      </c>
      <c r="C169" s="10">
        <v>16</v>
      </c>
    </row>
    <row r="170" spans="1:5" ht="20.25" thickTop="1" thickBot="1" x14ac:dyDescent="0.35">
      <c r="A170" s="9" t="s">
        <v>52</v>
      </c>
      <c r="B170" s="9" t="s">
        <v>205</v>
      </c>
      <c r="C170" s="10">
        <v>15</v>
      </c>
      <c r="D170" s="12" t="s">
        <v>1146</v>
      </c>
      <c r="E170" s="13" t="s">
        <v>1168</v>
      </c>
    </row>
    <row r="171" spans="1:5" ht="17.25" thickTop="1" thickBot="1" x14ac:dyDescent="0.3">
      <c r="A171" s="9" t="s">
        <v>54</v>
      </c>
      <c r="B171" s="9" t="s">
        <v>206</v>
      </c>
      <c r="C171" s="10">
        <v>10</v>
      </c>
    </row>
    <row r="172" spans="1:5" ht="17.25" thickTop="1" thickBot="1" x14ac:dyDescent="0.3">
      <c r="A172" s="9" t="s">
        <v>52</v>
      </c>
      <c r="B172" s="9" t="s">
        <v>207</v>
      </c>
      <c r="C172" s="10">
        <v>15</v>
      </c>
    </row>
    <row r="173" spans="1:5" ht="17.25" thickTop="1" thickBot="1" x14ac:dyDescent="0.3">
      <c r="A173" s="9" t="s">
        <v>104</v>
      </c>
      <c r="B173" s="9" t="s">
        <v>208</v>
      </c>
      <c r="C173" s="10">
        <v>3</v>
      </c>
    </row>
    <row r="174" spans="1:5" ht="17.25" thickTop="1" thickBot="1" x14ac:dyDescent="0.3">
      <c r="A174" s="9" t="s">
        <v>54</v>
      </c>
      <c r="B174" s="9" t="s">
        <v>209</v>
      </c>
      <c r="C174" s="10">
        <v>15</v>
      </c>
    </row>
    <row r="175" spans="1:5" ht="17.25" thickTop="1" thickBot="1" x14ac:dyDescent="0.3">
      <c r="A175" s="9" t="s">
        <v>52</v>
      </c>
      <c r="B175" s="9" t="s">
        <v>210</v>
      </c>
      <c r="C175" s="10">
        <v>5</v>
      </c>
    </row>
    <row r="176" spans="1:5" ht="17.25" thickTop="1" thickBot="1" x14ac:dyDescent="0.3">
      <c r="A176" s="9" t="s">
        <v>52</v>
      </c>
      <c r="B176" s="9" t="s">
        <v>211</v>
      </c>
      <c r="C176" s="10">
        <v>100</v>
      </c>
    </row>
    <row r="177" spans="1:3" ht="17.25" thickTop="1" thickBot="1" x14ac:dyDescent="0.3">
      <c r="A177" s="9" t="s">
        <v>52</v>
      </c>
      <c r="B177" s="9" t="s">
        <v>212</v>
      </c>
      <c r="C177" s="10">
        <v>100</v>
      </c>
    </row>
    <row r="178" spans="1:3" ht="17.25" thickTop="1" thickBot="1" x14ac:dyDescent="0.3">
      <c r="A178" s="9" t="s">
        <v>52</v>
      </c>
      <c r="B178" s="9" t="s">
        <v>213</v>
      </c>
      <c r="C178" s="10">
        <v>100</v>
      </c>
    </row>
    <row r="179" spans="1:3" ht="17.25" thickTop="1" thickBot="1" x14ac:dyDescent="0.3">
      <c r="A179" s="9" t="s">
        <v>52</v>
      </c>
      <c r="B179" s="9" t="s">
        <v>214</v>
      </c>
      <c r="C179" s="10">
        <v>22</v>
      </c>
    </row>
    <row r="180" spans="1:3" ht="17.25" thickTop="1" thickBot="1" x14ac:dyDescent="0.3">
      <c r="A180" s="9" t="s">
        <v>52</v>
      </c>
      <c r="B180" s="9" t="s">
        <v>215</v>
      </c>
      <c r="C180" s="10">
        <v>4</v>
      </c>
    </row>
    <row r="181" spans="1:3" ht="17.25" thickTop="1" thickBot="1" x14ac:dyDescent="0.3">
      <c r="A181" s="9" t="s">
        <v>52</v>
      </c>
      <c r="B181" s="9" t="s">
        <v>216</v>
      </c>
      <c r="C181" s="10">
        <v>15</v>
      </c>
    </row>
    <row r="182" spans="1:3" ht="17.25" thickTop="1" thickBot="1" x14ac:dyDescent="0.3">
      <c r="A182" s="9" t="s">
        <v>63</v>
      </c>
      <c r="B182" s="9" t="s">
        <v>217</v>
      </c>
      <c r="C182" s="10">
        <v>5</v>
      </c>
    </row>
    <row r="183" spans="1:3" ht="17.25" thickTop="1" thickBot="1" x14ac:dyDescent="0.3">
      <c r="A183" s="9" t="s">
        <v>63</v>
      </c>
      <c r="B183" s="9" t="s">
        <v>218</v>
      </c>
      <c r="C183" s="10">
        <v>6</v>
      </c>
    </row>
    <row r="184" spans="1:3" ht="17.25" thickTop="1" thickBot="1" x14ac:dyDescent="0.3">
      <c r="A184" s="9" t="s">
        <v>52</v>
      </c>
      <c r="B184" s="9" t="s">
        <v>219</v>
      </c>
      <c r="C184" s="10">
        <v>60</v>
      </c>
    </row>
    <row r="185" spans="1:3" ht="17.25" thickTop="1" thickBot="1" x14ac:dyDescent="0.3">
      <c r="A185" s="9" t="s">
        <v>63</v>
      </c>
      <c r="B185" s="9" t="s">
        <v>220</v>
      </c>
      <c r="C185" s="10">
        <v>6</v>
      </c>
    </row>
    <row r="186" spans="1:3" ht="17.25" thickTop="1" thickBot="1" x14ac:dyDescent="0.3">
      <c r="A186" s="9" t="s">
        <v>52</v>
      </c>
      <c r="B186" s="9" t="s">
        <v>221</v>
      </c>
      <c r="C186" s="10">
        <v>9</v>
      </c>
    </row>
    <row r="187" spans="1:3" ht="17.25" thickTop="1" thickBot="1" x14ac:dyDescent="0.3">
      <c r="A187" s="9" t="s">
        <v>118</v>
      </c>
      <c r="B187" s="9" t="s">
        <v>222</v>
      </c>
      <c r="C187" s="10">
        <v>62</v>
      </c>
    </row>
    <row r="188" spans="1:3" ht="17.25" thickTop="1" thickBot="1" x14ac:dyDescent="0.3">
      <c r="A188" s="9" t="s">
        <v>52</v>
      </c>
      <c r="B188" s="9" t="s">
        <v>223</v>
      </c>
      <c r="C188" s="10">
        <v>9</v>
      </c>
    </row>
    <row r="189" spans="1:3" ht="17.25" thickTop="1" thickBot="1" x14ac:dyDescent="0.3">
      <c r="A189" s="9" t="s">
        <v>52</v>
      </c>
      <c r="B189" s="9" t="s">
        <v>224</v>
      </c>
      <c r="C189" s="10">
        <v>60</v>
      </c>
    </row>
    <row r="190" spans="1:3" ht="17.25" thickTop="1" thickBot="1" x14ac:dyDescent="0.3">
      <c r="A190" s="9" t="s">
        <v>52</v>
      </c>
      <c r="B190" s="9" t="s">
        <v>225</v>
      </c>
      <c r="C190" s="10">
        <v>5</v>
      </c>
    </row>
    <row r="191" spans="1:3" ht="17.25" thickTop="1" thickBot="1" x14ac:dyDescent="0.3">
      <c r="A191" s="9" t="s">
        <v>52</v>
      </c>
      <c r="B191" s="9" t="s">
        <v>226</v>
      </c>
      <c r="C191" s="10">
        <v>6</v>
      </c>
    </row>
    <row r="192" spans="1:3" ht="17.25" thickTop="1" thickBot="1" x14ac:dyDescent="0.3">
      <c r="A192" s="9" t="s">
        <v>52</v>
      </c>
      <c r="B192" s="9" t="s">
        <v>227</v>
      </c>
      <c r="C192" s="10">
        <v>7</v>
      </c>
    </row>
    <row r="193" spans="1:3" ht="17.25" thickTop="1" thickBot="1" x14ac:dyDescent="0.3">
      <c r="A193" s="9" t="s">
        <v>54</v>
      </c>
      <c r="B193" s="9" t="s">
        <v>228</v>
      </c>
      <c r="C193" s="10">
        <v>15</v>
      </c>
    </row>
    <row r="194" spans="1:3" ht="17.25" thickTop="1" thickBot="1" x14ac:dyDescent="0.3">
      <c r="A194" s="9" t="s">
        <v>54</v>
      </c>
      <c r="B194" s="9" t="s">
        <v>229</v>
      </c>
      <c r="C194" s="10">
        <v>15</v>
      </c>
    </row>
    <row r="195" spans="1:3" ht="17.25" thickTop="1" thickBot="1" x14ac:dyDescent="0.3">
      <c r="A195" s="9" t="s">
        <v>54</v>
      </c>
      <c r="B195" s="9" t="s">
        <v>230</v>
      </c>
      <c r="C195" s="10">
        <v>16</v>
      </c>
    </row>
    <row r="196" spans="1:3" ht="17.25" thickTop="1" thickBot="1" x14ac:dyDescent="0.3">
      <c r="A196" s="9" t="s">
        <v>118</v>
      </c>
      <c r="B196" s="9" t="s">
        <v>231</v>
      </c>
      <c r="C196" s="10">
        <v>16</v>
      </c>
    </row>
    <row r="197" spans="1:3" ht="17.25" thickTop="1" thickBot="1" x14ac:dyDescent="0.3">
      <c r="A197" s="9" t="s">
        <v>63</v>
      </c>
      <c r="B197" s="9" t="s">
        <v>232</v>
      </c>
      <c r="C197" s="10">
        <v>6</v>
      </c>
    </row>
    <row r="198" spans="1:3" ht="17.25" thickTop="1" thickBot="1" x14ac:dyDescent="0.3">
      <c r="A198" s="9" t="s">
        <v>52</v>
      </c>
      <c r="B198" s="9" t="s">
        <v>233</v>
      </c>
      <c r="C198" s="10">
        <v>6</v>
      </c>
    </row>
    <row r="199" spans="1:3" ht="17.25" thickTop="1" thickBot="1" x14ac:dyDescent="0.3">
      <c r="A199" s="9" t="s">
        <v>52</v>
      </c>
      <c r="B199" s="9" t="s">
        <v>234</v>
      </c>
      <c r="C199" s="10">
        <v>6</v>
      </c>
    </row>
    <row r="200" spans="1:3" ht="17.25" thickTop="1" thickBot="1" x14ac:dyDescent="0.3">
      <c r="A200" s="9" t="s">
        <v>235</v>
      </c>
      <c r="B200" s="9" t="s">
        <v>236</v>
      </c>
      <c r="C200" s="10">
        <v>106</v>
      </c>
    </row>
    <row r="201" spans="1:3" ht="17.25" thickTop="1" thickBot="1" x14ac:dyDescent="0.3">
      <c r="A201" s="9" t="s">
        <v>52</v>
      </c>
      <c r="B201" s="9" t="s">
        <v>237</v>
      </c>
      <c r="C201" s="10">
        <v>6</v>
      </c>
    </row>
    <row r="202" spans="1:3" ht="17.25" thickTop="1" thickBot="1" x14ac:dyDescent="0.3">
      <c r="A202" s="9" t="s">
        <v>104</v>
      </c>
      <c r="B202" s="9" t="s">
        <v>238</v>
      </c>
      <c r="C202" s="10">
        <v>6</v>
      </c>
    </row>
    <row r="203" spans="1:3" ht="17.25" thickTop="1" thickBot="1" x14ac:dyDescent="0.3">
      <c r="A203" s="9" t="s">
        <v>52</v>
      </c>
      <c r="B203" s="9" t="s">
        <v>239</v>
      </c>
      <c r="C203" s="10">
        <v>6</v>
      </c>
    </row>
    <row r="204" spans="1:3" ht="17.25" thickTop="1" thickBot="1" x14ac:dyDescent="0.3">
      <c r="A204" s="9" t="s">
        <v>60</v>
      </c>
      <c r="B204" s="9" t="s">
        <v>240</v>
      </c>
      <c r="C204" s="10">
        <v>7</v>
      </c>
    </row>
    <row r="205" spans="1:3" ht="17.25" thickTop="1" thickBot="1" x14ac:dyDescent="0.3">
      <c r="A205" s="9" t="s">
        <v>52</v>
      </c>
      <c r="B205" s="9" t="s">
        <v>241</v>
      </c>
      <c r="C205" s="10">
        <v>6</v>
      </c>
    </row>
    <row r="206" spans="1:3" ht="17.25" thickTop="1" thickBot="1" x14ac:dyDescent="0.3">
      <c r="A206" s="9" t="s">
        <v>192</v>
      </c>
      <c r="B206" s="9" t="s">
        <v>242</v>
      </c>
      <c r="C206" s="10">
        <v>4</v>
      </c>
    </row>
    <row r="207" spans="1:3" ht="17.25" thickTop="1" thickBot="1" x14ac:dyDescent="0.3">
      <c r="A207" s="9" t="s">
        <v>52</v>
      </c>
      <c r="B207" s="9" t="s">
        <v>243</v>
      </c>
      <c r="C207" s="10">
        <v>16</v>
      </c>
    </row>
    <row r="208" spans="1:3" ht="17.25" thickTop="1" thickBot="1" x14ac:dyDescent="0.3">
      <c r="A208" s="9" t="s">
        <v>52</v>
      </c>
      <c r="B208" s="9" t="s">
        <v>244</v>
      </c>
      <c r="C208" s="10">
        <v>26</v>
      </c>
    </row>
    <row r="209" spans="1:3" ht="17.25" thickTop="1" thickBot="1" x14ac:dyDescent="0.3">
      <c r="A209" s="9" t="s">
        <v>52</v>
      </c>
      <c r="B209" s="9" t="s">
        <v>245</v>
      </c>
      <c r="C209" s="10">
        <v>8</v>
      </c>
    </row>
    <row r="210" spans="1:3" ht="17.25" thickTop="1" thickBot="1" x14ac:dyDescent="0.3">
      <c r="A210" s="9" t="s">
        <v>52</v>
      </c>
      <c r="B210" s="9" t="s">
        <v>246</v>
      </c>
      <c r="C210" s="10">
        <v>60</v>
      </c>
    </row>
    <row r="211" spans="1:3" ht="17.25" thickTop="1" thickBot="1" x14ac:dyDescent="0.3">
      <c r="A211" s="9" t="s">
        <v>52</v>
      </c>
      <c r="B211" s="9" t="s">
        <v>247</v>
      </c>
      <c r="C211" s="10">
        <v>4</v>
      </c>
    </row>
    <row r="212" spans="1:3" ht="17.25" thickTop="1" thickBot="1" x14ac:dyDescent="0.3">
      <c r="A212" s="9" t="s">
        <v>52</v>
      </c>
      <c r="B212" s="9" t="s">
        <v>248</v>
      </c>
      <c r="C212" s="10">
        <v>6</v>
      </c>
    </row>
    <row r="213" spans="1:3" ht="17.25" thickTop="1" thickBot="1" x14ac:dyDescent="0.3">
      <c r="A213" s="9" t="s">
        <v>52</v>
      </c>
      <c r="B213" s="9" t="s">
        <v>249</v>
      </c>
      <c r="C213" s="10">
        <v>6</v>
      </c>
    </row>
    <row r="214" spans="1:3" ht="17.25" thickTop="1" thickBot="1" x14ac:dyDescent="0.3">
      <c r="A214" s="9" t="s">
        <v>52</v>
      </c>
      <c r="B214" s="9" t="s">
        <v>250</v>
      </c>
      <c r="C214" s="10">
        <v>6</v>
      </c>
    </row>
    <row r="215" spans="1:3" ht="17.25" thickTop="1" thickBot="1" x14ac:dyDescent="0.3">
      <c r="A215" s="9" t="s">
        <v>52</v>
      </c>
      <c r="B215" s="9" t="s">
        <v>251</v>
      </c>
      <c r="C215" s="10">
        <v>16</v>
      </c>
    </row>
    <row r="216" spans="1:3" ht="17.25" thickTop="1" thickBot="1" x14ac:dyDescent="0.3">
      <c r="A216" s="9" t="s">
        <v>63</v>
      </c>
      <c r="B216" s="9" t="s">
        <v>252</v>
      </c>
      <c r="C216" s="10">
        <v>4</v>
      </c>
    </row>
    <row r="217" spans="1:3" ht="17.25" thickTop="1" thickBot="1" x14ac:dyDescent="0.3">
      <c r="A217" s="9" t="s">
        <v>52</v>
      </c>
      <c r="B217" s="9" t="s">
        <v>253</v>
      </c>
      <c r="C217" s="10">
        <v>10</v>
      </c>
    </row>
    <row r="218" spans="1:3" ht="17.25" thickTop="1" thickBot="1" x14ac:dyDescent="0.3">
      <c r="A218" s="9" t="s">
        <v>104</v>
      </c>
      <c r="B218" s="9" t="s">
        <v>254</v>
      </c>
      <c r="C218" s="10">
        <v>10</v>
      </c>
    </row>
    <row r="219" spans="1:3" ht="17.25" thickTop="1" thickBot="1" x14ac:dyDescent="0.3">
      <c r="A219" s="9" t="s">
        <v>52</v>
      </c>
      <c r="B219" s="9" t="s">
        <v>255</v>
      </c>
      <c r="C219" s="10">
        <v>10</v>
      </c>
    </row>
    <row r="220" spans="1:3" ht="17.25" thickTop="1" thickBot="1" x14ac:dyDescent="0.3">
      <c r="A220" s="9" t="s">
        <v>52</v>
      </c>
      <c r="B220" s="9" t="s">
        <v>256</v>
      </c>
      <c r="C220" s="10">
        <v>6</v>
      </c>
    </row>
    <row r="221" spans="1:3" ht="17.25" thickTop="1" thickBot="1" x14ac:dyDescent="0.3">
      <c r="A221" s="9" t="s">
        <v>54</v>
      </c>
      <c r="B221" s="9" t="s">
        <v>257</v>
      </c>
      <c r="C221" s="10">
        <v>6</v>
      </c>
    </row>
    <row r="222" spans="1:3" ht="17.25" thickTop="1" thickBot="1" x14ac:dyDescent="0.3">
      <c r="A222" s="9" t="s">
        <v>192</v>
      </c>
      <c r="B222" s="9" t="s">
        <v>258</v>
      </c>
      <c r="C222" s="10">
        <v>6</v>
      </c>
    </row>
    <row r="223" spans="1:3" ht="17.25" thickTop="1" thickBot="1" x14ac:dyDescent="0.3">
      <c r="A223" s="9" t="s">
        <v>54</v>
      </c>
      <c r="B223" s="9" t="s">
        <v>259</v>
      </c>
      <c r="C223" s="10">
        <v>6</v>
      </c>
    </row>
    <row r="224" spans="1:3" ht="17.25" thickTop="1" thickBot="1" x14ac:dyDescent="0.3">
      <c r="A224" s="9" t="s">
        <v>97</v>
      </c>
      <c r="B224" s="9" t="s">
        <v>260</v>
      </c>
      <c r="C224" s="10">
        <v>8</v>
      </c>
    </row>
    <row r="225" spans="1:3" ht="17.25" thickTop="1" thickBot="1" x14ac:dyDescent="0.3">
      <c r="A225" s="9" t="s">
        <v>52</v>
      </c>
      <c r="B225" s="9" t="s">
        <v>261</v>
      </c>
      <c r="C225" s="10">
        <v>10</v>
      </c>
    </row>
    <row r="226" spans="1:3" ht="17.25" thickTop="1" thickBot="1" x14ac:dyDescent="0.3">
      <c r="A226" s="9" t="s">
        <v>104</v>
      </c>
      <c r="B226" s="9" t="s">
        <v>262</v>
      </c>
      <c r="C226" s="10">
        <v>6</v>
      </c>
    </row>
    <row r="227" spans="1:3" ht="17.25" thickTop="1" thickBot="1" x14ac:dyDescent="0.3">
      <c r="A227" s="9" t="s">
        <v>52</v>
      </c>
      <c r="B227" s="9" t="s">
        <v>263</v>
      </c>
      <c r="C227" s="10">
        <v>8</v>
      </c>
    </row>
    <row r="228" spans="1:3" ht="17.25" thickTop="1" thickBot="1" x14ac:dyDescent="0.3">
      <c r="A228" s="9" t="s">
        <v>52</v>
      </c>
      <c r="B228" s="9" t="s">
        <v>264</v>
      </c>
      <c r="C228" s="10">
        <v>10</v>
      </c>
    </row>
    <row r="229" spans="1:3" ht="17.25" thickTop="1" thickBot="1" x14ac:dyDescent="0.3">
      <c r="A229" s="9" t="s">
        <v>52</v>
      </c>
      <c r="B229" s="9" t="s">
        <v>265</v>
      </c>
      <c r="C229" s="10">
        <v>7</v>
      </c>
    </row>
    <row r="230" spans="1:3" ht="17.25" thickTop="1" thickBot="1" x14ac:dyDescent="0.3">
      <c r="A230" s="9" t="s">
        <v>52</v>
      </c>
      <c r="B230" s="9" t="s">
        <v>266</v>
      </c>
      <c r="C230" s="10">
        <v>7</v>
      </c>
    </row>
    <row r="231" spans="1:3" ht="17.25" thickTop="1" thickBot="1" x14ac:dyDescent="0.3">
      <c r="A231" s="9" t="s">
        <v>52</v>
      </c>
      <c r="B231" s="9" t="s">
        <v>267</v>
      </c>
      <c r="C231" s="10">
        <v>13</v>
      </c>
    </row>
    <row r="232" spans="1:3" ht="17.25" thickTop="1" thickBot="1" x14ac:dyDescent="0.3">
      <c r="A232" s="9" t="s">
        <v>52</v>
      </c>
      <c r="B232" s="9" t="s">
        <v>268</v>
      </c>
      <c r="C232" s="10">
        <v>22</v>
      </c>
    </row>
    <row r="233" spans="1:3" ht="17.25" thickTop="1" thickBot="1" x14ac:dyDescent="0.3">
      <c r="A233" s="9" t="s">
        <v>52</v>
      </c>
      <c r="B233" s="9" t="s">
        <v>269</v>
      </c>
      <c r="C233" s="10">
        <v>4</v>
      </c>
    </row>
    <row r="234" spans="1:3" ht="17.25" thickTop="1" thickBot="1" x14ac:dyDescent="0.3">
      <c r="A234" s="9" t="s">
        <v>97</v>
      </c>
      <c r="B234" s="9" t="s">
        <v>270</v>
      </c>
      <c r="C234" s="10">
        <v>8</v>
      </c>
    </row>
    <row r="235" spans="1:3" ht="17.25" thickTop="1" thickBot="1" x14ac:dyDescent="0.3">
      <c r="A235" s="9" t="s">
        <v>192</v>
      </c>
      <c r="B235" s="9" t="s">
        <v>271</v>
      </c>
      <c r="C235" s="10">
        <v>5</v>
      </c>
    </row>
    <row r="236" spans="1:3" ht="17.25" thickTop="1" thickBot="1" x14ac:dyDescent="0.3">
      <c r="A236" s="9" t="s">
        <v>52</v>
      </c>
      <c r="B236" s="9" t="s">
        <v>272</v>
      </c>
      <c r="C236" s="10">
        <v>4</v>
      </c>
    </row>
    <row r="237" spans="1:3" ht="17.25" thickTop="1" thickBot="1" x14ac:dyDescent="0.3">
      <c r="A237" s="9" t="s">
        <v>52</v>
      </c>
      <c r="B237" s="9" t="s">
        <v>273</v>
      </c>
      <c r="C237" s="10">
        <v>15</v>
      </c>
    </row>
    <row r="238" spans="1:3" ht="17.25" thickTop="1" thickBot="1" x14ac:dyDescent="0.3">
      <c r="A238" s="9" t="s">
        <v>52</v>
      </c>
      <c r="B238" s="9" t="s">
        <v>274</v>
      </c>
      <c r="C238" s="10">
        <v>15</v>
      </c>
    </row>
    <row r="239" spans="1:3" ht="17.25" thickTop="1" thickBot="1" x14ac:dyDescent="0.3">
      <c r="A239" s="9" t="s">
        <v>52</v>
      </c>
      <c r="B239" s="9" t="s">
        <v>275</v>
      </c>
      <c r="C239" s="10">
        <v>44</v>
      </c>
    </row>
    <row r="240" spans="1:3" ht="17.25" thickTop="1" thickBot="1" x14ac:dyDescent="0.3">
      <c r="A240" s="9" t="s">
        <v>52</v>
      </c>
      <c r="B240" s="9" t="s">
        <v>276</v>
      </c>
      <c r="C240" s="10">
        <v>7</v>
      </c>
    </row>
    <row r="241" spans="1:3" ht="17.25" thickTop="1" thickBot="1" x14ac:dyDescent="0.3">
      <c r="A241" s="9" t="s">
        <v>52</v>
      </c>
      <c r="B241" s="9" t="s">
        <v>277</v>
      </c>
      <c r="C241" s="10">
        <v>13</v>
      </c>
    </row>
    <row r="242" spans="1:3" ht="17.25" thickTop="1" thickBot="1" x14ac:dyDescent="0.3">
      <c r="A242" s="9" t="s">
        <v>52</v>
      </c>
      <c r="B242" s="9" t="s">
        <v>278</v>
      </c>
      <c r="C242" s="10">
        <v>4</v>
      </c>
    </row>
    <row r="243" spans="1:3" ht="17.25" thickTop="1" thickBot="1" x14ac:dyDescent="0.3">
      <c r="A243" s="9" t="s">
        <v>52</v>
      </c>
      <c r="B243" s="9" t="s">
        <v>279</v>
      </c>
      <c r="C243" s="10">
        <v>14</v>
      </c>
    </row>
    <row r="244" spans="1:3" ht="17.25" thickTop="1" thickBot="1" x14ac:dyDescent="0.3">
      <c r="A244" s="9" t="s">
        <v>54</v>
      </c>
      <c r="B244" s="9" t="s">
        <v>280</v>
      </c>
      <c r="C244" s="10">
        <v>24</v>
      </c>
    </row>
    <row r="245" spans="1:3" ht="17.25" thickTop="1" thickBot="1" x14ac:dyDescent="0.3">
      <c r="A245" s="9" t="s">
        <v>54</v>
      </c>
      <c r="B245" s="9" t="s">
        <v>281</v>
      </c>
      <c r="C245" s="10">
        <v>24</v>
      </c>
    </row>
    <row r="246" spans="1:3" ht="17.25" thickTop="1" thickBot="1" x14ac:dyDescent="0.3">
      <c r="A246" s="9" t="s">
        <v>52</v>
      </c>
      <c r="B246" s="9" t="s">
        <v>282</v>
      </c>
      <c r="C246" s="10">
        <v>10</v>
      </c>
    </row>
    <row r="247" spans="1:3" ht="17.25" thickTop="1" thickBot="1" x14ac:dyDescent="0.3">
      <c r="A247" s="9" t="s">
        <v>52</v>
      </c>
      <c r="B247" s="9" t="s">
        <v>283</v>
      </c>
      <c r="C247" s="10">
        <v>13</v>
      </c>
    </row>
    <row r="248" spans="1:3" ht="17.25" thickTop="1" thickBot="1" x14ac:dyDescent="0.3">
      <c r="A248" s="9" t="s">
        <v>52</v>
      </c>
      <c r="B248" s="9" t="s">
        <v>284</v>
      </c>
      <c r="C248" s="10">
        <v>7</v>
      </c>
    </row>
    <row r="249" spans="1:3" ht="17.25" thickTop="1" thickBot="1" x14ac:dyDescent="0.3">
      <c r="A249" s="9" t="s">
        <v>52</v>
      </c>
      <c r="B249" s="9" t="s">
        <v>285</v>
      </c>
      <c r="C249" s="10">
        <v>15</v>
      </c>
    </row>
    <row r="250" spans="1:3" ht="17.25" thickTop="1" thickBot="1" x14ac:dyDescent="0.3">
      <c r="A250" s="9" t="s">
        <v>52</v>
      </c>
      <c r="B250" s="9" t="s">
        <v>286</v>
      </c>
      <c r="C250" s="10">
        <v>9</v>
      </c>
    </row>
    <row r="251" spans="1:3" ht="17.25" thickTop="1" thickBot="1" x14ac:dyDescent="0.3">
      <c r="A251" s="9" t="s">
        <v>63</v>
      </c>
      <c r="B251" s="9" t="s">
        <v>287</v>
      </c>
      <c r="C251" s="10">
        <v>4</v>
      </c>
    </row>
    <row r="252" spans="1:3" ht="17.25" thickTop="1" thickBot="1" x14ac:dyDescent="0.3">
      <c r="A252" s="9" t="s">
        <v>52</v>
      </c>
      <c r="B252" s="9" t="s">
        <v>288</v>
      </c>
      <c r="C252" s="10">
        <v>4</v>
      </c>
    </row>
    <row r="253" spans="1:3" ht="17.25" thickTop="1" thickBot="1" x14ac:dyDescent="0.3">
      <c r="A253" s="9" t="s">
        <v>52</v>
      </c>
      <c r="B253" s="9" t="s">
        <v>289</v>
      </c>
      <c r="C253" s="10">
        <v>13</v>
      </c>
    </row>
    <row r="254" spans="1:3" ht="17.25" thickTop="1" thickBot="1" x14ac:dyDescent="0.3">
      <c r="A254" s="9" t="s">
        <v>52</v>
      </c>
      <c r="B254" s="9" t="s">
        <v>290</v>
      </c>
      <c r="C254" s="10">
        <v>4</v>
      </c>
    </row>
    <row r="255" spans="1:3" ht="17.25" thickTop="1" thickBot="1" x14ac:dyDescent="0.3">
      <c r="A255" s="9" t="s">
        <v>52</v>
      </c>
      <c r="B255" s="9" t="s">
        <v>291</v>
      </c>
      <c r="C255" s="10">
        <v>10</v>
      </c>
    </row>
    <row r="256" spans="1:3" ht="17.25" thickTop="1" thickBot="1" x14ac:dyDescent="0.3">
      <c r="A256" s="9" t="s">
        <v>52</v>
      </c>
      <c r="B256" s="9" t="s">
        <v>292</v>
      </c>
      <c r="C256" s="10">
        <v>10</v>
      </c>
    </row>
    <row r="257" spans="1:3" ht="17.25" thickTop="1" thickBot="1" x14ac:dyDescent="0.3">
      <c r="A257" s="9" t="s">
        <v>52</v>
      </c>
      <c r="B257" s="9" t="s">
        <v>293</v>
      </c>
      <c r="C257" s="10">
        <v>8</v>
      </c>
    </row>
    <row r="258" spans="1:3" ht="17.25" thickTop="1" thickBot="1" x14ac:dyDescent="0.3">
      <c r="A258" s="9" t="s">
        <v>52</v>
      </c>
      <c r="B258" s="9" t="s">
        <v>294</v>
      </c>
      <c r="C258" s="10">
        <v>5</v>
      </c>
    </row>
    <row r="259" spans="1:3" ht="17.25" thickTop="1" thickBot="1" x14ac:dyDescent="0.3">
      <c r="A259" s="9" t="s">
        <v>60</v>
      </c>
      <c r="B259" s="9" t="s">
        <v>295</v>
      </c>
      <c r="C259" s="10">
        <v>13</v>
      </c>
    </row>
    <row r="260" spans="1:3" ht="17.25" thickTop="1" thickBot="1" x14ac:dyDescent="0.3">
      <c r="A260" s="9" t="s">
        <v>63</v>
      </c>
      <c r="B260" s="9" t="s">
        <v>296</v>
      </c>
      <c r="C260" s="10">
        <v>4</v>
      </c>
    </row>
    <row r="261" spans="1:3" ht="17.25" thickTop="1" thickBot="1" x14ac:dyDescent="0.3">
      <c r="A261" s="9" t="s">
        <v>52</v>
      </c>
      <c r="B261" s="9" t="s">
        <v>297</v>
      </c>
      <c r="C261" s="10">
        <v>4</v>
      </c>
    </row>
    <row r="262" spans="1:3" ht="17.25" thickTop="1" thickBot="1" x14ac:dyDescent="0.3">
      <c r="A262" s="9" t="s">
        <v>52</v>
      </c>
      <c r="B262" s="9" t="s">
        <v>298</v>
      </c>
      <c r="C262" s="10">
        <v>10</v>
      </c>
    </row>
    <row r="263" spans="1:3" ht="17.25" thickTop="1" thickBot="1" x14ac:dyDescent="0.3">
      <c r="A263" s="9" t="s">
        <v>52</v>
      </c>
      <c r="B263" s="9" t="s">
        <v>299</v>
      </c>
      <c r="C263" s="10">
        <v>15</v>
      </c>
    </row>
    <row r="264" spans="1:3" ht="17.25" thickTop="1" thickBot="1" x14ac:dyDescent="0.3">
      <c r="A264" s="9" t="s">
        <v>104</v>
      </c>
      <c r="B264" s="9" t="s">
        <v>300</v>
      </c>
      <c r="C264" s="10">
        <v>4</v>
      </c>
    </row>
    <row r="265" spans="1:3" ht="17.25" thickTop="1" thickBot="1" x14ac:dyDescent="0.3">
      <c r="A265" s="9" t="s">
        <v>52</v>
      </c>
      <c r="B265" s="9" t="s">
        <v>301</v>
      </c>
      <c r="C265" s="10">
        <v>16</v>
      </c>
    </row>
    <row r="266" spans="1:3" ht="17.25" thickTop="1" thickBot="1" x14ac:dyDescent="0.3">
      <c r="A266" s="9" t="s">
        <v>52</v>
      </c>
      <c r="B266" s="9" t="s">
        <v>302</v>
      </c>
      <c r="C266" s="10">
        <v>4</v>
      </c>
    </row>
    <row r="267" spans="1:3" ht="17.25" thickTop="1" thickBot="1" x14ac:dyDescent="0.3">
      <c r="A267" s="9" t="s">
        <v>72</v>
      </c>
      <c r="B267" s="9" t="s">
        <v>303</v>
      </c>
      <c r="C267" s="10">
        <v>4</v>
      </c>
    </row>
    <row r="268" spans="1:3" ht="17.25" thickTop="1" thickBot="1" x14ac:dyDescent="0.3">
      <c r="A268" s="9" t="s">
        <v>72</v>
      </c>
      <c r="B268" s="9" t="s">
        <v>304</v>
      </c>
      <c r="C268" s="10">
        <v>4</v>
      </c>
    </row>
    <row r="269" spans="1:3" ht="17.25" thickTop="1" thickBot="1" x14ac:dyDescent="0.3">
      <c r="A269" s="9" t="s">
        <v>52</v>
      </c>
      <c r="B269" s="9" t="s">
        <v>305</v>
      </c>
      <c r="C269" s="10">
        <v>4</v>
      </c>
    </row>
    <row r="270" spans="1:3" ht="17.25" thickTop="1" thickBot="1" x14ac:dyDescent="0.3">
      <c r="A270" s="9" t="s">
        <v>104</v>
      </c>
      <c r="B270" s="9" t="s">
        <v>306</v>
      </c>
      <c r="C270" s="10">
        <v>5</v>
      </c>
    </row>
    <row r="271" spans="1:3" ht="17.25" thickTop="1" thickBot="1" x14ac:dyDescent="0.3">
      <c r="A271" s="9" t="s">
        <v>52</v>
      </c>
      <c r="B271" s="9" t="s">
        <v>307</v>
      </c>
      <c r="C271" s="10">
        <v>9</v>
      </c>
    </row>
    <row r="272" spans="1:3" ht="17.25" thickTop="1" thickBot="1" x14ac:dyDescent="0.3">
      <c r="A272" s="9" t="s">
        <v>52</v>
      </c>
      <c r="B272" s="9" t="s">
        <v>308</v>
      </c>
      <c r="C272" s="10">
        <v>24</v>
      </c>
    </row>
    <row r="273" spans="1:3" ht="17.25" thickTop="1" thickBot="1" x14ac:dyDescent="0.3">
      <c r="A273" s="9" t="s">
        <v>52</v>
      </c>
      <c r="B273" s="9" t="s">
        <v>309</v>
      </c>
      <c r="C273" s="10">
        <v>2</v>
      </c>
    </row>
    <row r="274" spans="1:3" ht="17.25" thickTop="1" thickBot="1" x14ac:dyDescent="0.3">
      <c r="A274" s="9" t="s">
        <v>52</v>
      </c>
      <c r="B274" s="9" t="s">
        <v>310</v>
      </c>
      <c r="C274" s="10">
        <v>76</v>
      </c>
    </row>
    <row r="275" spans="1:3" ht="17.25" thickTop="1" thickBot="1" x14ac:dyDescent="0.3">
      <c r="A275" s="9" t="s">
        <v>52</v>
      </c>
      <c r="B275" s="9" t="s">
        <v>311</v>
      </c>
      <c r="C275" s="10">
        <v>4</v>
      </c>
    </row>
    <row r="276" spans="1:3" ht="17.25" thickTop="1" thickBot="1" x14ac:dyDescent="0.3">
      <c r="A276" s="9" t="s">
        <v>52</v>
      </c>
      <c r="B276" s="9" t="s">
        <v>312</v>
      </c>
      <c r="C276" s="10">
        <v>7</v>
      </c>
    </row>
    <row r="277" spans="1:3" ht="17.25" thickTop="1" thickBot="1" x14ac:dyDescent="0.3">
      <c r="A277" s="9" t="s">
        <v>52</v>
      </c>
      <c r="B277" s="9" t="s">
        <v>313</v>
      </c>
      <c r="C277" s="10">
        <v>26</v>
      </c>
    </row>
    <row r="278" spans="1:3" ht="17.25" thickTop="1" thickBot="1" x14ac:dyDescent="0.3">
      <c r="A278" s="9" t="s">
        <v>52</v>
      </c>
      <c r="B278" s="9" t="s">
        <v>314</v>
      </c>
      <c r="C278" s="10">
        <v>2</v>
      </c>
    </row>
    <row r="279" spans="1:3" ht="17.25" thickTop="1" thickBot="1" x14ac:dyDescent="0.3">
      <c r="A279" s="9" t="s">
        <v>52</v>
      </c>
      <c r="B279" s="9" t="s">
        <v>315</v>
      </c>
      <c r="C279" s="10">
        <v>14</v>
      </c>
    </row>
    <row r="280" spans="1:3" ht="17.25" thickTop="1" thickBot="1" x14ac:dyDescent="0.3">
      <c r="A280" s="9" t="s">
        <v>52</v>
      </c>
      <c r="B280" s="9" t="s">
        <v>316</v>
      </c>
      <c r="C280" s="10">
        <v>80</v>
      </c>
    </row>
    <row r="281" spans="1:3" ht="17.25" thickTop="1" thickBot="1" x14ac:dyDescent="0.3">
      <c r="A281" s="9" t="s">
        <v>52</v>
      </c>
      <c r="B281" s="9" t="s">
        <v>317</v>
      </c>
      <c r="C281" s="10">
        <v>5</v>
      </c>
    </row>
    <row r="282" spans="1:3" ht="17.25" thickTop="1" thickBot="1" x14ac:dyDescent="0.3">
      <c r="A282" s="9" t="s">
        <v>52</v>
      </c>
      <c r="B282" s="9" t="s">
        <v>318</v>
      </c>
      <c r="C282" s="10">
        <v>5</v>
      </c>
    </row>
    <row r="283" spans="1:3" ht="17.25" thickTop="1" thickBot="1" x14ac:dyDescent="0.3">
      <c r="A283" s="9" t="s">
        <v>52</v>
      </c>
      <c r="B283" s="9" t="s">
        <v>319</v>
      </c>
      <c r="C283" s="10">
        <v>5</v>
      </c>
    </row>
    <row r="284" spans="1:3" ht="17.25" thickTop="1" thickBot="1" x14ac:dyDescent="0.3">
      <c r="A284" s="9" t="s">
        <v>52</v>
      </c>
      <c r="B284" s="9" t="s">
        <v>320</v>
      </c>
      <c r="C284" s="10">
        <v>14</v>
      </c>
    </row>
    <row r="285" spans="1:3" ht="17.25" thickTop="1" thickBot="1" x14ac:dyDescent="0.3">
      <c r="A285" s="9" t="s">
        <v>97</v>
      </c>
      <c r="B285" s="9" t="s">
        <v>321</v>
      </c>
      <c r="C285" s="10">
        <v>4</v>
      </c>
    </row>
    <row r="286" spans="1:3" ht="17.25" thickTop="1" thickBot="1" x14ac:dyDescent="0.3">
      <c r="A286" s="9" t="s">
        <v>54</v>
      </c>
      <c r="B286" s="9" t="s">
        <v>322</v>
      </c>
      <c r="C286" s="10">
        <v>22</v>
      </c>
    </row>
    <row r="287" spans="1:3" ht="17.25" thickTop="1" thickBot="1" x14ac:dyDescent="0.3">
      <c r="A287" s="9" t="s">
        <v>54</v>
      </c>
      <c r="B287" s="9" t="s">
        <v>323</v>
      </c>
      <c r="C287" s="10">
        <v>24</v>
      </c>
    </row>
    <row r="288" spans="1:3" ht="17.25" thickTop="1" thickBot="1" x14ac:dyDescent="0.3">
      <c r="A288" s="9" t="s">
        <v>52</v>
      </c>
      <c r="B288" s="9" t="s">
        <v>324</v>
      </c>
      <c r="C288" s="10">
        <v>8</v>
      </c>
    </row>
    <row r="289" spans="1:5" ht="17.25" thickTop="1" thickBot="1" x14ac:dyDescent="0.3">
      <c r="A289" s="9" t="s">
        <v>54</v>
      </c>
      <c r="B289" s="9" t="s">
        <v>325</v>
      </c>
      <c r="C289" s="10">
        <v>15</v>
      </c>
    </row>
    <row r="290" spans="1:5" ht="17.25" thickTop="1" thickBot="1" x14ac:dyDescent="0.3">
      <c r="A290" s="9" t="s">
        <v>54</v>
      </c>
      <c r="B290" s="9" t="s">
        <v>326</v>
      </c>
      <c r="C290" s="10">
        <v>20</v>
      </c>
    </row>
    <row r="291" spans="1:5" ht="17.25" thickTop="1" thickBot="1" x14ac:dyDescent="0.3">
      <c r="A291" s="9" t="s">
        <v>54</v>
      </c>
      <c r="B291" s="9" t="s">
        <v>327</v>
      </c>
      <c r="C291" s="10">
        <v>18</v>
      </c>
    </row>
    <row r="292" spans="1:5" ht="17.25" thickTop="1" thickBot="1" x14ac:dyDescent="0.3">
      <c r="A292" s="9" t="s">
        <v>52</v>
      </c>
      <c r="B292" s="9" t="s">
        <v>328</v>
      </c>
      <c r="C292" s="10">
        <v>26</v>
      </c>
    </row>
    <row r="293" spans="1:5" ht="17.25" thickTop="1" thickBot="1" x14ac:dyDescent="0.3">
      <c r="A293" s="9" t="s">
        <v>52</v>
      </c>
      <c r="B293" s="9" t="s">
        <v>329</v>
      </c>
      <c r="C293" s="10">
        <v>8</v>
      </c>
    </row>
    <row r="294" spans="1:5" ht="17.25" thickTop="1" thickBot="1" x14ac:dyDescent="0.3">
      <c r="A294" s="9" t="s">
        <v>52</v>
      </c>
      <c r="B294" s="9" t="s">
        <v>330</v>
      </c>
      <c r="C294" s="10">
        <v>3</v>
      </c>
    </row>
    <row r="295" spans="1:5" ht="17.25" thickTop="1" thickBot="1" x14ac:dyDescent="0.3">
      <c r="A295" s="9" t="s">
        <v>52</v>
      </c>
      <c r="B295" s="9" t="s">
        <v>331</v>
      </c>
      <c r="C295" s="10">
        <v>5</v>
      </c>
    </row>
    <row r="296" spans="1:5" ht="17.25" thickTop="1" thickBot="1" x14ac:dyDescent="0.3">
      <c r="A296" s="9" t="s">
        <v>52</v>
      </c>
      <c r="B296" s="9" t="s">
        <v>332</v>
      </c>
      <c r="C296" s="10">
        <v>15</v>
      </c>
    </row>
    <row r="297" spans="1:5" ht="17.25" thickTop="1" thickBot="1" x14ac:dyDescent="0.3">
      <c r="A297" s="9" t="s">
        <v>52</v>
      </c>
      <c r="B297" s="9" t="s">
        <v>333</v>
      </c>
      <c r="C297" s="10">
        <v>44</v>
      </c>
    </row>
    <row r="298" spans="1:5" ht="17.25" thickTop="1" thickBot="1" x14ac:dyDescent="0.3">
      <c r="A298" s="9" t="s">
        <v>52</v>
      </c>
      <c r="B298" s="9" t="s">
        <v>334</v>
      </c>
      <c r="C298" s="10">
        <v>15</v>
      </c>
    </row>
    <row r="299" spans="1:5" ht="17.25" thickTop="1" thickBot="1" x14ac:dyDescent="0.3">
      <c r="A299" s="9" t="s">
        <v>52</v>
      </c>
      <c r="B299" s="9" t="s">
        <v>335</v>
      </c>
      <c r="C299" s="10">
        <v>52</v>
      </c>
    </row>
    <row r="300" spans="1:5" ht="17.25" thickTop="1" thickBot="1" x14ac:dyDescent="0.3">
      <c r="A300" s="9" t="s">
        <v>104</v>
      </c>
      <c r="B300" s="9" t="s">
        <v>336</v>
      </c>
      <c r="C300" s="10">
        <v>10</v>
      </c>
    </row>
    <row r="301" spans="1:5" ht="20.25" thickTop="1" thickBot="1" x14ac:dyDescent="0.35">
      <c r="A301" s="9" t="s">
        <v>52</v>
      </c>
      <c r="B301" s="9" t="s">
        <v>337</v>
      </c>
      <c r="C301" s="10">
        <v>14</v>
      </c>
      <c r="D301" s="11" t="s">
        <v>1147</v>
      </c>
      <c r="E301" s="13" t="s">
        <v>1168</v>
      </c>
    </row>
    <row r="302" spans="1:5" ht="17.25" thickTop="1" thickBot="1" x14ac:dyDescent="0.3">
      <c r="A302" s="9" t="s">
        <v>52</v>
      </c>
      <c r="B302" s="9" t="s">
        <v>338</v>
      </c>
      <c r="C302" s="10">
        <v>10</v>
      </c>
    </row>
    <row r="303" spans="1:5" ht="17.25" thickTop="1" thickBot="1" x14ac:dyDescent="0.3">
      <c r="A303" s="9" t="s">
        <v>52</v>
      </c>
      <c r="B303" s="9" t="s">
        <v>339</v>
      </c>
      <c r="C303" s="10">
        <v>15</v>
      </c>
    </row>
    <row r="304" spans="1:5" ht="17.25" thickTop="1" thickBot="1" x14ac:dyDescent="0.3">
      <c r="A304" s="9" t="s">
        <v>52</v>
      </c>
      <c r="B304" s="9" t="s">
        <v>340</v>
      </c>
      <c r="C304" s="10">
        <v>8</v>
      </c>
    </row>
    <row r="305" spans="1:3" ht="17.25" thickTop="1" thickBot="1" x14ac:dyDescent="0.3">
      <c r="A305" s="9" t="s">
        <v>52</v>
      </c>
      <c r="B305" s="9" t="s">
        <v>341</v>
      </c>
      <c r="C305" s="10">
        <v>8</v>
      </c>
    </row>
    <row r="306" spans="1:3" ht="17.25" thickTop="1" thickBot="1" x14ac:dyDescent="0.3">
      <c r="A306" s="9" t="s">
        <v>60</v>
      </c>
      <c r="B306" s="9" t="s">
        <v>342</v>
      </c>
      <c r="C306" s="10">
        <v>6</v>
      </c>
    </row>
    <row r="307" spans="1:3" ht="17.25" thickTop="1" thickBot="1" x14ac:dyDescent="0.3">
      <c r="A307" s="9" t="s">
        <v>104</v>
      </c>
      <c r="B307" s="9" t="s">
        <v>343</v>
      </c>
      <c r="C307" s="10">
        <v>6</v>
      </c>
    </row>
    <row r="308" spans="1:3" ht="17.25" thickTop="1" thickBot="1" x14ac:dyDescent="0.3">
      <c r="A308" s="9" t="s">
        <v>52</v>
      </c>
      <c r="B308" s="9" t="s">
        <v>344</v>
      </c>
      <c r="C308" s="10">
        <v>10</v>
      </c>
    </row>
    <row r="309" spans="1:3" ht="17.25" thickTop="1" thickBot="1" x14ac:dyDescent="0.3">
      <c r="A309" s="9" t="s">
        <v>97</v>
      </c>
      <c r="B309" s="9" t="s">
        <v>345</v>
      </c>
      <c r="C309" s="10">
        <v>10</v>
      </c>
    </row>
    <row r="310" spans="1:3" ht="17.25" thickTop="1" thickBot="1" x14ac:dyDescent="0.3">
      <c r="A310" s="9" t="s">
        <v>52</v>
      </c>
      <c r="B310" s="9" t="s">
        <v>346</v>
      </c>
      <c r="C310" s="10">
        <v>14</v>
      </c>
    </row>
    <row r="311" spans="1:3" ht="17.25" thickTop="1" thickBot="1" x14ac:dyDescent="0.3">
      <c r="A311" s="9" t="s">
        <v>52</v>
      </c>
      <c r="B311" s="9" t="s">
        <v>347</v>
      </c>
      <c r="C311" s="10">
        <v>10</v>
      </c>
    </row>
    <row r="312" spans="1:3" ht="17.25" thickTop="1" thickBot="1" x14ac:dyDescent="0.3">
      <c r="A312" s="9" t="s">
        <v>52</v>
      </c>
      <c r="B312" s="9" t="s">
        <v>348</v>
      </c>
      <c r="C312" s="10">
        <v>24</v>
      </c>
    </row>
    <row r="313" spans="1:3" ht="17.25" thickTop="1" thickBot="1" x14ac:dyDescent="0.3">
      <c r="A313" s="9" t="s">
        <v>52</v>
      </c>
      <c r="B313" s="9" t="s">
        <v>349</v>
      </c>
      <c r="C313" s="10">
        <v>14</v>
      </c>
    </row>
    <row r="314" spans="1:3" ht="17.25" thickTop="1" thickBot="1" x14ac:dyDescent="0.3">
      <c r="A314" s="9" t="s">
        <v>52</v>
      </c>
      <c r="B314" s="9" t="s">
        <v>350</v>
      </c>
      <c r="C314" s="10">
        <v>14</v>
      </c>
    </row>
    <row r="315" spans="1:3" ht="17.25" thickTop="1" thickBot="1" x14ac:dyDescent="0.3">
      <c r="A315" s="9" t="s">
        <v>52</v>
      </c>
      <c r="B315" s="9" t="s">
        <v>351</v>
      </c>
      <c r="C315" s="10">
        <v>15</v>
      </c>
    </row>
    <row r="316" spans="1:3" ht="17.25" thickTop="1" thickBot="1" x14ac:dyDescent="0.3">
      <c r="A316" s="9" t="s">
        <v>52</v>
      </c>
      <c r="B316" s="9" t="s">
        <v>352</v>
      </c>
      <c r="C316" s="10">
        <v>8</v>
      </c>
    </row>
    <row r="317" spans="1:3" ht="17.25" thickTop="1" thickBot="1" x14ac:dyDescent="0.3">
      <c r="A317" s="9" t="s">
        <v>104</v>
      </c>
      <c r="B317" s="9" t="s">
        <v>353</v>
      </c>
      <c r="C317" s="10">
        <v>5</v>
      </c>
    </row>
    <row r="318" spans="1:3" ht="17.25" thickTop="1" thickBot="1" x14ac:dyDescent="0.3">
      <c r="A318" s="9" t="s">
        <v>52</v>
      </c>
      <c r="B318" s="9" t="s">
        <v>354</v>
      </c>
      <c r="C318" s="10">
        <v>16</v>
      </c>
    </row>
    <row r="319" spans="1:3" ht="17.25" thickTop="1" thickBot="1" x14ac:dyDescent="0.3">
      <c r="A319" s="9" t="s">
        <v>52</v>
      </c>
      <c r="B319" s="9" t="s">
        <v>355</v>
      </c>
      <c r="C319" s="10">
        <v>10</v>
      </c>
    </row>
    <row r="320" spans="1:3" ht="17.25" thickTop="1" thickBot="1" x14ac:dyDescent="0.3">
      <c r="A320" s="9" t="s">
        <v>52</v>
      </c>
      <c r="B320" s="9" t="s">
        <v>356</v>
      </c>
      <c r="C320" s="10">
        <v>22</v>
      </c>
    </row>
    <row r="321" spans="1:3" ht="17.25" thickTop="1" thickBot="1" x14ac:dyDescent="0.3">
      <c r="A321" s="9" t="s">
        <v>52</v>
      </c>
      <c r="B321" s="9" t="s">
        <v>357</v>
      </c>
      <c r="C321" s="10">
        <v>26</v>
      </c>
    </row>
    <row r="322" spans="1:3" ht="17.25" thickTop="1" thickBot="1" x14ac:dyDescent="0.3">
      <c r="A322" s="9" t="s">
        <v>52</v>
      </c>
      <c r="B322" s="9" t="s">
        <v>358</v>
      </c>
      <c r="C322" s="10">
        <v>8</v>
      </c>
    </row>
    <row r="323" spans="1:3" ht="17.25" thickTop="1" thickBot="1" x14ac:dyDescent="0.3">
      <c r="A323" s="9" t="s">
        <v>52</v>
      </c>
      <c r="B323" s="9" t="s">
        <v>359</v>
      </c>
      <c r="C323" s="10">
        <v>14</v>
      </c>
    </row>
    <row r="324" spans="1:3" ht="17.25" thickTop="1" thickBot="1" x14ac:dyDescent="0.3">
      <c r="A324" s="9" t="s">
        <v>52</v>
      </c>
      <c r="B324" s="9" t="s">
        <v>360</v>
      </c>
      <c r="C324" s="10">
        <v>2</v>
      </c>
    </row>
    <row r="325" spans="1:3" ht="17.25" thickTop="1" thickBot="1" x14ac:dyDescent="0.3">
      <c r="A325" s="9" t="s">
        <v>52</v>
      </c>
      <c r="B325" s="9" t="s">
        <v>361</v>
      </c>
      <c r="C325" s="10">
        <v>15</v>
      </c>
    </row>
    <row r="326" spans="1:3" ht="17.25" thickTop="1" thickBot="1" x14ac:dyDescent="0.3">
      <c r="A326" s="9" t="s">
        <v>52</v>
      </c>
      <c r="B326" s="9" t="s">
        <v>362</v>
      </c>
      <c r="C326" s="10">
        <v>13</v>
      </c>
    </row>
    <row r="327" spans="1:3" ht="17.25" thickTop="1" thickBot="1" x14ac:dyDescent="0.3">
      <c r="A327" s="9" t="s">
        <v>52</v>
      </c>
      <c r="B327" s="9" t="s">
        <v>363</v>
      </c>
      <c r="C327" s="10">
        <v>5</v>
      </c>
    </row>
    <row r="328" spans="1:3" ht="17.25" thickTop="1" thickBot="1" x14ac:dyDescent="0.3">
      <c r="A328" s="9" t="s">
        <v>364</v>
      </c>
      <c r="B328" s="9" t="s">
        <v>365</v>
      </c>
      <c r="C328" s="10">
        <v>4</v>
      </c>
    </row>
    <row r="329" spans="1:3" ht="17.25" thickTop="1" thickBot="1" x14ac:dyDescent="0.3">
      <c r="A329" s="9" t="s">
        <v>52</v>
      </c>
      <c r="B329" s="9" t="s">
        <v>366</v>
      </c>
      <c r="C329" s="10">
        <v>5</v>
      </c>
    </row>
    <row r="330" spans="1:3" ht="17.25" thickTop="1" thickBot="1" x14ac:dyDescent="0.3">
      <c r="A330" s="9" t="s">
        <v>52</v>
      </c>
      <c r="B330" s="9" t="s">
        <v>367</v>
      </c>
      <c r="C330" s="10">
        <v>8</v>
      </c>
    </row>
    <row r="331" spans="1:3" ht="17.25" thickTop="1" thickBot="1" x14ac:dyDescent="0.3">
      <c r="A331" s="9" t="s">
        <v>97</v>
      </c>
      <c r="B331" s="9" t="s">
        <v>368</v>
      </c>
      <c r="C331" s="10">
        <v>10</v>
      </c>
    </row>
    <row r="332" spans="1:3" ht="17.25" thickTop="1" thickBot="1" x14ac:dyDescent="0.3">
      <c r="A332" s="9" t="s">
        <v>52</v>
      </c>
      <c r="B332" s="9" t="s">
        <v>369</v>
      </c>
      <c r="C332" s="10">
        <v>26</v>
      </c>
    </row>
    <row r="333" spans="1:3" ht="17.25" thickTop="1" thickBot="1" x14ac:dyDescent="0.3">
      <c r="A333" s="9" t="s">
        <v>52</v>
      </c>
      <c r="B333" s="9" t="s">
        <v>370</v>
      </c>
      <c r="C333" s="10">
        <v>8</v>
      </c>
    </row>
    <row r="334" spans="1:3" ht="17.25" thickTop="1" thickBot="1" x14ac:dyDescent="0.3">
      <c r="A334" s="9" t="s">
        <v>52</v>
      </c>
      <c r="B334" s="9" t="s">
        <v>371</v>
      </c>
      <c r="C334" s="10">
        <v>26</v>
      </c>
    </row>
    <row r="335" spans="1:3" ht="17.25" thickTop="1" thickBot="1" x14ac:dyDescent="0.3">
      <c r="A335" s="9" t="s">
        <v>52</v>
      </c>
      <c r="B335" s="9" t="s">
        <v>372</v>
      </c>
      <c r="C335" s="10">
        <v>14</v>
      </c>
    </row>
    <row r="336" spans="1:3" ht="17.25" thickTop="1" thickBot="1" x14ac:dyDescent="0.3">
      <c r="A336" s="9" t="s">
        <v>52</v>
      </c>
      <c r="B336" s="9" t="s">
        <v>373</v>
      </c>
      <c r="C336" s="10">
        <v>8</v>
      </c>
    </row>
    <row r="337" spans="1:3" ht="17.25" thickTop="1" thickBot="1" x14ac:dyDescent="0.3">
      <c r="A337" s="9" t="s">
        <v>52</v>
      </c>
      <c r="B337" s="9" t="s">
        <v>374</v>
      </c>
      <c r="C337" s="10">
        <v>14</v>
      </c>
    </row>
    <row r="338" spans="1:3" ht="17.25" thickTop="1" thickBot="1" x14ac:dyDescent="0.3">
      <c r="A338" s="9" t="s">
        <v>52</v>
      </c>
      <c r="B338" s="9" t="s">
        <v>375</v>
      </c>
      <c r="C338" s="10">
        <v>26</v>
      </c>
    </row>
    <row r="339" spans="1:3" ht="17.25" thickTop="1" thickBot="1" x14ac:dyDescent="0.3">
      <c r="A339" s="9" t="s">
        <v>104</v>
      </c>
      <c r="B339" s="9" t="s">
        <v>376</v>
      </c>
      <c r="C339" s="10">
        <v>14</v>
      </c>
    </row>
    <row r="340" spans="1:3" ht="17.25" thickTop="1" thickBot="1" x14ac:dyDescent="0.3">
      <c r="A340" s="9" t="s">
        <v>52</v>
      </c>
      <c r="B340" s="9" t="s">
        <v>377</v>
      </c>
      <c r="C340" s="10">
        <v>8</v>
      </c>
    </row>
    <row r="341" spans="1:3" ht="17.25" thickTop="1" thickBot="1" x14ac:dyDescent="0.3">
      <c r="A341" s="9" t="s">
        <v>52</v>
      </c>
      <c r="B341" s="9" t="s">
        <v>378</v>
      </c>
      <c r="C341" s="10">
        <v>13</v>
      </c>
    </row>
    <row r="342" spans="1:3" ht="17.25" thickTop="1" thickBot="1" x14ac:dyDescent="0.3">
      <c r="A342" s="9" t="s">
        <v>81</v>
      </c>
      <c r="B342" s="9" t="s">
        <v>379</v>
      </c>
      <c r="C342" s="10">
        <v>4</v>
      </c>
    </row>
    <row r="343" spans="1:3" ht="17.25" thickTop="1" thickBot="1" x14ac:dyDescent="0.3">
      <c r="A343" s="9" t="s">
        <v>52</v>
      </c>
      <c r="B343" s="9" t="s">
        <v>380</v>
      </c>
      <c r="C343" s="10">
        <v>4</v>
      </c>
    </row>
    <row r="344" spans="1:3" ht="17.25" thickTop="1" thickBot="1" x14ac:dyDescent="0.3">
      <c r="A344" s="9" t="s">
        <v>52</v>
      </c>
      <c r="B344" s="9" t="s">
        <v>381</v>
      </c>
      <c r="C344" s="10">
        <v>9</v>
      </c>
    </row>
    <row r="345" spans="1:3" ht="17.25" thickTop="1" thickBot="1" x14ac:dyDescent="0.3">
      <c r="A345" s="9" t="s">
        <v>52</v>
      </c>
      <c r="B345" s="9" t="s">
        <v>382</v>
      </c>
      <c r="C345" s="10">
        <v>26</v>
      </c>
    </row>
    <row r="346" spans="1:3" ht="17.25" thickTop="1" thickBot="1" x14ac:dyDescent="0.3">
      <c r="A346" s="9" t="s">
        <v>52</v>
      </c>
      <c r="B346" s="9" t="s">
        <v>383</v>
      </c>
      <c r="C346" s="10">
        <v>5</v>
      </c>
    </row>
    <row r="347" spans="1:3" ht="17.25" thickTop="1" thickBot="1" x14ac:dyDescent="0.3">
      <c r="A347" s="9" t="s">
        <v>52</v>
      </c>
      <c r="B347" s="9" t="s">
        <v>384</v>
      </c>
      <c r="C347" s="10">
        <v>5</v>
      </c>
    </row>
    <row r="348" spans="1:3" ht="17.25" thickTop="1" thickBot="1" x14ac:dyDescent="0.3">
      <c r="A348" s="9" t="s">
        <v>52</v>
      </c>
      <c r="B348" s="9" t="s">
        <v>385</v>
      </c>
      <c r="C348" s="10">
        <v>14</v>
      </c>
    </row>
    <row r="349" spans="1:3" ht="17.25" thickTop="1" thickBot="1" x14ac:dyDescent="0.3">
      <c r="A349" s="9" t="s">
        <v>52</v>
      </c>
      <c r="B349" s="9" t="s">
        <v>386</v>
      </c>
      <c r="C349" s="10">
        <v>13</v>
      </c>
    </row>
    <row r="350" spans="1:3" ht="17.25" thickTop="1" thickBot="1" x14ac:dyDescent="0.3">
      <c r="A350" s="9" t="s">
        <v>52</v>
      </c>
      <c r="B350" s="9" t="s">
        <v>387</v>
      </c>
      <c r="C350" s="10">
        <v>24</v>
      </c>
    </row>
    <row r="351" spans="1:3" ht="17.25" thickTop="1" thickBot="1" x14ac:dyDescent="0.3">
      <c r="A351" s="9" t="s">
        <v>104</v>
      </c>
      <c r="B351" s="9" t="s">
        <v>388</v>
      </c>
      <c r="C351" s="10">
        <v>5</v>
      </c>
    </row>
    <row r="352" spans="1:3" ht="17.25" thickTop="1" thickBot="1" x14ac:dyDescent="0.3">
      <c r="A352" s="9" t="s">
        <v>104</v>
      </c>
      <c r="B352" s="9" t="s">
        <v>389</v>
      </c>
      <c r="C352" s="10">
        <v>4</v>
      </c>
    </row>
    <row r="353" spans="1:5" ht="17.25" thickTop="1" thickBot="1" x14ac:dyDescent="0.3">
      <c r="A353" s="9" t="s">
        <v>52</v>
      </c>
      <c r="B353" s="9" t="s">
        <v>390</v>
      </c>
      <c r="C353" s="10">
        <v>4</v>
      </c>
    </row>
    <row r="354" spans="1:5" ht="17.25" thickTop="1" thickBot="1" x14ac:dyDescent="0.3">
      <c r="A354" s="9" t="s">
        <v>63</v>
      </c>
      <c r="B354" s="9" t="s">
        <v>391</v>
      </c>
      <c r="C354" s="10">
        <v>4</v>
      </c>
    </row>
    <row r="355" spans="1:5" ht="17.25" thickTop="1" thickBot="1" x14ac:dyDescent="0.3">
      <c r="A355" s="9" t="s">
        <v>63</v>
      </c>
      <c r="B355" s="9" t="s">
        <v>392</v>
      </c>
      <c r="C355" s="10">
        <v>4</v>
      </c>
    </row>
    <row r="356" spans="1:5" ht="20.25" thickTop="1" thickBot="1" x14ac:dyDescent="0.35">
      <c r="A356" s="9" t="s">
        <v>52</v>
      </c>
      <c r="B356" s="9" t="s">
        <v>393</v>
      </c>
      <c r="C356" s="10">
        <v>10</v>
      </c>
      <c r="D356" s="12" t="s">
        <v>1148</v>
      </c>
      <c r="E356" s="13" t="s">
        <v>1168</v>
      </c>
    </row>
    <row r="357" spans="1:5" ht="17.25" thickTop="1" thickBot="1" x14ac:dyDescent="0.3">
      <c r="A357" s="9" t="s">
        <v>52</v>
      </c>
      <c r="B357" s="9" t="s">
        <v>394</v>
      </c>
      <c r="C357" s="10">
        <v>4</v>
      </c>
    </row>
    <row r="358" spans="1:5" ht="17.25" thickTop="1" thickBot="1" x14ac:dyDescent="0.3">
      <c r="A358" s="9" t="s">
        <v>52</v>
      </c>
      <c r="B358" s="9" t="s">
        <v>395</v>
      </c>
      <c r="C358" s="10">
        <v>7</v>
      </c>
    </row>
    <row r="359" spans="1:5" ht="17.25" thickTop="1" thickBot="1" x14ac:dyDescent="0.3">
      <c r="A359" s="9" t="s">
        <v>52</v>
      </c>
      <c r="B359" s="9" t="s">
        <v>396</v>
      </c>
      <c r="C359" s="10">
        <v>6</v>
      </c>
    </row>
    <row r="360" spans="1:5" ht="17.25" thickTop="1" thickBot="1" x14ac:dyDescent="0.3">
      <c r="A360" s="9" t="s">
        <v>97</v>
      </c>
      <c r="B360" s="9" t="s">
        <v>397</v>
      </c>
      <c r="C360" s="10">
        <v>14</v>
      </c>
    </row>
    <row r="361" spans="1:5" ht="17.25" thickTop="1" thickBot="1" x14ac:dyDescent="0.3">
      <c r="A361" s="9" t="s">
        <v>52</v>
      </c>
      <c r="B361" s="9" t="s">
        <v>398</v>
      </c>
      <c r="C361" s="10">
        <v>14</v>
      </c>
    </row>
    <row r="362" spans="1:5" ht="17.25" thickTop="1" thickBot="1" x14ac:dyDescent="0.3">
      <c r="A362" s="9" t="s">
        <v>54</v>
      </c>
      <c r="B362" s="9" t="s">
        <v>399</v>
      </c>
      <c r="C362" s="10">
        <v>80</v>
      </c>
    </row>
    <row r="363" spans="1:5" ht="17.25" thickTop="1" thickBot="1" x14ac:dyDescent="0.3">
      <c r="A363" s="9" t="s">
        <v>52</v>
      </c>
      <c r="B363" s="9" t="s">
        <v>400</v>
      </c>
      <c r="C363" s="10">
        <v>9</v>
      </c>
    </row>
    <row r="364" spans="1:5" ht="17.25" thickTop="1" thickBot="1" x14ac:dyDescent="0.3">
      <c r="A364" s="9" t="s">
        <v>52</v>
      </c>
      <c r="B364" s="9" t="s">
        <v>401</v>
      </c>
      <c r="C364" s="10">
        <v>4</v>
      </c>
    </row>
    <row r="365" spans="1:5" ht="17.25" thickTop="1" thickBot="1" x14ac:dyDescent="0.3">
      <c r="A365" s="9" t="s">
        <v>52</v>
      </c>
      <c r="B365" s="9" t="s">
        <v>402</v>
      </c>
      <c r="C365" s="10">
        <v>80</v>
      </c>
    </row>
    <row r="366" spans="1:5" ht="20.25" thickTop="1" thickBot="1" x14ac:dyDescent="0.35">
      <c r="A366" s="9" t="s">
        <v>52</v>
      </c>
      <c r="B366" s="9" t="s">
        <v>403</v>
      </c>
      <c r="C366" s="10">
        <v>8</v>
      </c>
      <c r="D366" s="12" t="s">
        <v>1149</v>
      </c>
      <c r="E366" s="13" t="s">
        <v>1168</v>
      </c>
    </row>
    <row r="367" spans="1:5" ht="17.25" thickTop="1" thickBot="1" x14ac:dyDescent="0.3">
      <c r="A367" s="9" t="s">
        <v>52</v>
      </c>
      <c r="B367" s="9" t="s">
        <v>404</v>
      </c>
      <c r="C367" s="10">
        <v>10</v>
      </c>
    </row>
    <row r="368" spans="1:5" ht="17.25" thickTop="1" thickBot="1" x14ac:dyDescent="0.3">
      <c r="A368" s="9" t="s">
        <v>52</v>
      </c>
      <c r="B368" s="9" t="s">
        <v>405</v>
      </c>
      <c r="C368" s="10">
        <v>14</v>
      </c>
    </row>
    <row r="369" spans="1:3" ht="17.25" thickTop="1" thickBot="1" x14ac:dyDescent="0.3">
      <c r="A369" s="9" t="s">
        <v>52</v>
      </c>
      <c r="B369" s="9" t="s">
        <v>406</v>
      </c>
      <c r="C369" s="10">
        <v>8</v>
      </c>
    </row>
    <row r="370" spans="1:3" ht="17.25" thickTop="1" thickBot="1" x14ac:dyDescent="0.3">
      <c r="A370" s="9" t="s">
        <v>52</v>
      </c>
      <c r="B370" s="9" t="s">
        <v>407</v>
      </c>
      <c r="C370" s="10">
        <v>10</v>
      </c>
    </row>
    <row r="371" spans="1:3" ht="17.25" thickTop="1" thickBot="1" x14ac:dyDescent="0.3">
      <c r="A371" s="9" t="s">
        <v>408</v>
      </c>
      <c r="B371" s="9" t="s">
        <v>409</v>
      </c>
      <c r="C371" s="10">
        <v>5</v>
      </c>
    </row>
    <row r="372" spans="1:3" ht="17.25" thickTop="1" thickBot="1" x14ac:dyDescent="0.3">
      <c r="A372" s="9" t="s">
        <v>52</v>
      </c>
      <c r="B372" s="9" t="s">
        <v>410</v>
      </c>
      <c r="C372" s="10">
        <v>5</v>
      </c>
    </row>
    <row r="373" spans="1:3" ht="17.25" thickTop="1" thickBot="1" x14ac:dyDescent="0.3">
      <c r="A373" s="9" t="s">
        <v>52</v>
      </c>
      <c r="B373" s="9" t="s">
        <v>411</v>
      </c>
      <c r="C373" s="10">
        <v>10</v>
      </c>
    </row>
    <row r="374" spans="1:3" ht="17.25" thickTop="1" thickBot="1" x14ac:dyDescent="0.3">
      <c r="A374" s="9" t="s">
        <v>52</v>
      </c>
      <c r="B374" s="9" t="s">
        <v>412</v>
      </c>
      <c r="C374" s="10">
        <v>80</v>
      </c>
    </row>
    <row r="375" spans="1:3" ht="17.25" thickTop="1" thickBot="1" x14ac:dyDescent="0.3">
      <c r="A375" s="9" t="s">
        <v>52</v>
      </c>
      <c r="B375" s="9" t="s">
        <v>413</v>
      </c>
      <c r="C375" s="10">
        <v>5</v>
      </c>
    </row>
    <row r="376" spans="1:3" ht="17.25" thickTop="1" thickBot="1" x14ac:dyDescent="0.3">
      <c r="A376" s="9" t="s">
        <v>52</v>
      </c>
      <c r="B376" s="9" t="s">
        <v>414</v>
      </c>
      <c r="C376" s="10">
        <v>10</v>
      </c>
    </row>
    <row r="377" spans="1:3" ht="17.25" thickTop="1" thickBot="1" x14ac:dyDescent="0.3">
      <c r="A377" s="9" t="s">
        <v>97</v>
      </c>
      <c r="B377" s="9" t="s">
        <v>415</v>
      </c>
      <c r="C377" s="10">
        <v>5</v>
      </c>
    </row>
    <row r="378" spans="1:3" ht="17.25" thickTop="1" thickBot="1" x14ac:dyDescent="0.3">
      <c r="A378" s="9" t="s">
        <v>52</v>
      </c>
      <c r="B378" s="9" t="s">
        <v>416</v>
      </c>
      <c r="C378" s="10">
        <v>44</v>
      </c>
    </row>
    <row r="379" spans="1:3" ht="17.25" thickTop="1" thickBot="1" x14ac:dyDescent="0.3">
      <c r="A379" s="9" t="s">
        <v>52</v>
      </c>
      <c r="B379" s="9" t="s">
        <v>417</v>
      </c>
      <c r="C379" s="10">
        <v>10</v>
      </c>
    </row>
    <row r="380" spans="1:3" ht="17.25" thickTop="1" thickBot="1" x14ac:dyDescent="0.3">
      <c r="A380" s="9" t="s">
        <v>52</v>
      </c>
      <c r="B380" s="9" t="s">
        <v>418</v>
      </c>
      <c r="C380" s="10">
        <v>8</v>
      </c>
    </row>
    <row r="381" spans="1:3" ht="17.25" thickTop="1" thickBot="1" x14ac:dyDescent="0.3">
      <c r="A381" s="9" t="s">
        <v>54</v>
      </c>
      <c r="B381" s="9" t="s">
        <v>419</v>
      </c>
      <c r="C381" s="10">
        <v>14</v>
      </c>
    </row>
    <row r="382" spans="1:3" ht="17.25" thickTop="1" thickBot="1" x14ac:dyDescent="0.3">
      <c r="A382" s="9" t="s">
        <v>54</v>
      </c>
      <c r="B382" s="9" t="s">
        <v>420</v>
      </c>
      <c r="C382" s="10">
        <v>74</v>
      </c>
    </row>
    <row r="383" spans="1:3" ht="17.25" thickTop="1" thickBot="1" x14ac:dyDescent="0.3">
      <c r="A383" s="9" t="s">
        <v>52</v>
      </c>
      <c r="B383" s="9" t="s">
        <v>421</v>
      </c>
      <c r="C383" s="10">
        <v>4</v>
      </c>
    </row>
    <row r="384" spans="1:3" ht="17.25" thickTop="1" thickBot="1" x14ac:dyDescent="0.3">
      <c r="A384" s="9" t="s">
        <v>52</v>
      </c>
      <c r="B384" s="9" t="s">
        <v>422</v>
      </c>
      <c r="C384" s="10">
        <v>4</v>
      </c>
    </row>
    <row r="385" spans="1:3" ht="17.25" thickTop="1" thickBot="1" x14ac:dyDescent="0.3">
      <c r="A385" s="9" t="s">
        <v>52</v>
      </c>
      <c r="B385" s="9" t="s">
        <v>423</v>
      </c>
      <c r="C385" s="10">
        <v>5</v>
      </c>
    </row>
    <row r="386" spans="1:3" ht="17.25" thickTop="1" thickBot="1" x14ac:dyDescent="0.3">
      <c r="A386" s="9" t="s">
        <v>104</v>
      </c>
      <c r="B386" s="9" t="s">
        <v>424</v>
      </c>
      <c r="C386" s="10">
        <v>4</v>
      </c>
    </row>
    <row r="387" spans="1:3" ht="17.25" thickTop="1" thickBot="1" x14ac:dyDescent="0.3">
      <c r="A387" s="9" t="s">
        <v>235</v>
      </c>
      <c r="B387" s="9" t="s">
        <v>425</v>
      </c>
      <c r="C387" s="10">
        <v>9</v>
      </c>
    </row>
    <row r="388" spans="1:3" ht="17.25" thickTop="1" thickBot="1" x14ac:dyDescent="0.3">
      <c r="A388" s="9" t="s">
        <v>104</v>
      </c>
      <c r="B388" s="9" t="s">
        <v>426</v>
      </c>
      <c r="C388" s="10">
        <v>12</v>
      </c>
    </row>
    <row r="389" spans="1:3" ht="17.25" thickTop="1" thickBot="1" x14ac:dyDescent="0.3">
      <c r="A389" s="9" t="s">
        <v>104</v>
      </c>
      <c r="B389" s="9" t="s">
        <v>427</v>
      </c>
      <c r="C389" s="10">
        <v>4</v>
      </c>
    </row>
    <row r="390" spans="1:3" ht="17.25" thickTop="1" thickBot="1" x14ac:dyDescent="0.3">
      <c r="A390" s="9" t="s">
        <v>52</v>
      </c>
      <c r="B390" s="9" t="s">
        <v>428</v>
      </c>
      <c r="C390" s="10">
        <v>8</v>
      </c>
    </row>
    <row r="391" spans="1:3" ht="17.25" thickTop="1" thickBot="1" x14ac:dyDescent="0.3">
      <c r="A391" s="9" t="s">
        <v>52</v>
      </c>
      <c r="B391" s="9" t="s">
        <v>429</v>
      </c>
      <c r="C391" s="10">
        <v>16</v>
      </c>
    </row>
    <row r="392" spans="1:3" ht="17.25" thickTop="1" thickBot="1" x14ac:dyDescent="0.3">
      <c r="A392" s="9" t="s">
        <v>52</v>
      </c>
      <c r="B392" s="9" t="s">
        <v>430</v>
      </c>
      <c r="C392" s="10">
        <v>9</v>
      </c>
    </row>
    <row r="393" spans="1:3" ht="17.25" thickTop="1" thickBot="1" x14ac:dyDescent="0.3">
      <c r="A393" s="9" t="s">
        <v>52</v>
      </c>
      <c r="B393" s="9" t="s">
        <v>431</v>
      </c>
      <c r="C393" s="10">
        <v>7</v>
      </c>
    </row>
    <row r="394" spans="1:3" ht="17.25" thickTop="1" thickBot="1" x14ac:dyDescent="0.3">
      <c r="A394" s="9" t="s">
        <v>52</v>
      </c>
      <c r="B394" s="9" t="s">
        <v>432</v>
      </c>
      <c r="C394" s="10">
        <v>15</v>
      </c>
    </row>
    <row r="395" spans="1:3" ht="17.25" thickTop="1" thickBot="1" x14ac:dyDescent="0.3">
      <c r="A395" s="9" t="s">
        <v>52</v>
      </c>
      <c r="B395" s="9" t="s">
        <v>433</v>
      </c>
      <c r="C395" s="10">
        <v>5</v>
      </c>
    </row>
    <row r="396" spans="1:3" ht="17.25" thickTop="1" thickBot="1" x14ac:dyDescent="0.3">
      <c r="A396" s="9" t="s">
        <v>54</v>
      </c>
      <c r="B396" s="9" t="s">
        <v>434</v>
      </c>
      <c r="C396" s="10">
        <v>20</v>
      </c>
    </row>
    <row r="397" spans="1:3" ht="17.25" thickTop="1" thickBot="1" x14ac:dyDescent="0.3">
      <c r="A397" s="9" t="s">
        <v>52</v>
      </c>
      <c r="B397" s="9" t="s">
        <v>435</v>
      </c>
      <c r="C397" s="10">
        <v>7</v>
      </c>
    </row>
    <row r="398" spans="1:3" ht="17.25" thickTop="1" thickBot="1" x14ac:dyDescent="0.3">
      <c r="A398" s="9" t="s">
        <v>104</v>
      </c>
      <c r="B398" s="9" t="s">
        <v>436</v>
      </c>
      <c r="C398" s="10">
        <v>7</v>
      </c>
    </row>
    <row r="399" spans="1:3" ht="17.25" thickTop="1" thickBot="1" x14ac:dyDescent="0.3">
      <c r="A399" s="9" t="s">
        <v>52</v>
      </c>
      <c r="B399" s="9" t="s">
        <v>437</v>
      </c>
      <c r="C399" s="10">
        <v>3</v>
      </c>
    </row>
    <row r="400" spans="1:3" ht="17.25" thickTop="1" thickBot="1" x14ac:dyDescent="0.3">
      <c r="A400" s="9" t="s">
        <v>97</v>
      </c>
      <c r="B400" s="9" t="s">
        <v>438</v>
      </c>
      <c r="C400" s="10">
        <v>8</v>
      </c>
    </row>
    <row r="401" spans="1:5" ht="17.25" thickTop="1" thickBot="1" x14ac:dyDescent="0.3">
      <c r="A401" s="9" t="s">
        <v>52</v>
      </c>
      <c r="B401" s="9" t="s">
        <v>439</v>
      </c>
      <c r="C401" s="10">
        <v>9</v>
      </c>
    </row>
    <row r="402" spans="1:5" ht="17.25" thickTop="1" thickBot="1" x14ac:dyDescent="0.3">
      <c r="A402" s="9" t="s">
        <v>364</v>
      </c>
      <c r="B402" s="9" t="s">
        <v>440</v>
      </c>
      <c r="C402" s="10">
        <v>4</v>
      </c>
    </row>
    <row r="403" spans="1:5" ht="17.25" thickTop="1" thickBot="1" x14ac:dyDescent="0.3">
      <c r="A403" s="9" t="s">
        <v>63</v>
      </c>
      <c r="B403" s="9" t="s">
        <v>441</v>
      </c>
      <c r="C403" s="10">
        <v>5</v>
      </c>
    </row>
    <row r="404" spans="1:5" ht="17.25" thickTop="1" thickBot="1" x14ac:dyDescent="0.3">
      <c r="A404" s="9" t="s">
        <v>104</v>
      </c>
      <c r="B404" s="9" t="s">
        <v>442</v>
      </c>
      <c r="C404" s="10">
        <v>5</v>
      </c>
    </row>
    <row r="405" spans="1:5" ht="17.25" thickTop="1" thickBot="1" x14ac:dyDescent="0.3">
      <c r="A405" s="9" t="s">
        <v>54</v>
      </c>
      <c r="B405" s="9" t="s">
        <v>443</v>
      </c>
      <c r="C405" s="10">
        <v>11</v>
      </c>
    </row>
    <row r="406" spans="1:5" ht="17.25" thickTop="1" thickBot="1" x14ac:dyDescent="0.3">
      <c r="A406" s="9" t="s">
        <v>54</v>
      </c>
      <c r="B406" s="9" t="s">
        <v>444</v>
      </c>
      <c r="C406" s="10">
        <v>11</v>
      </c>
    </row>
    <row r="407" spans="1:5" ht="17.25" thickTop="1" thickBot="1" x14ac:dyDescent="0.3">
      <c r="A407" s="9" t="s">
        <v>54</v>
      </c>
      <c r="B407" s="9" t="s">
        <v>445</v>
      </c>
      <c r="C407" s="10">
        <v>13</v>
      </c>
    </row>
    <row r="408" spans="1:5" ht="20.25" thickTop="1" thickBot="1" x14ac:dyDescent="0.35">
      <c r="A408" s="9" t="s">
        <v>52</v>
      </c>
      <c r="B408" s="9" t="s">
        <v>446</v>
      </c>
      <c r="C408" s="10">
        <v>24</v>
      </c>
      <c r="D408" s="11" t="s">
        <v>1150</v>
      </c>
      <c r="E408" s="13" t="s">
        <v>1168</v>
      </c>
    </row>
    <row r="409" spans="1:5" ht="17.25" thickTop="1" thickBot="1" x14ac:dyDescent="0.3">
      <c r="A409" s="9" t="s">
        <v>52</v>
      </c>
      <c r="B409" s="9" t="s">
        <v>447</v>
      </c>
      <c r="C409" s="10">
        <v>4</v>
      </c>
    </row>
    <row r="410" spans="1:5" ht="17.25" thickTop="1" thickBot="1" x14ac:dyDescent="0.3">
      <c r="A410" s="9" t="s">
        <v>97</v>
      </c>
      <c r="B410" s="9" t="s">
        <v>448</v>
      </c>
      <c r="C410" s="10">
        <v>3</v>
      </c>
    </row>
    <row r="411" spans="1:5" ht="17.25" thickTop="1" thickBot="1" x14ac:dyDescent="0.3">
      <c r="A411" s="9" t="s">
        <v>52</v>
      </c>
      <c r="B411" s="9" t="s">
        <v>449</v>
      </c>
      <c r="C411" s="10">
        <v>7</v>
      </c>
    </row>
    <row r="412" spans="1:5" ht="17.25" thickTop="1" thickBot="1" x14ac:dyDescent="0.3">
      <c r="A412" s="9" t="s">
        <v>52</v>
      </c>
      <c r="B412" s="9" t="s">
        <v>450</v>
      </c>
      <c r="C412" s="10">
        <v>7</v>
      </c>
    </row>
    <row r="413" spans="1:5" ht="17.25" thickTop="1" thickBot="1" x14ac:dyDescent="0.3">
      <c r="A413" s="9" t="s">
        <v>52</v>
      </c>
      <c r="B413" s="9" t="s">
        <v>451</v>
      </c>
      <c r="C413" s="10">
        <v>4</v>
      </c>
    </row>
    <row r="414" spans="1:5" ht="17.25" thickTop="1" thickBot="1" x14ac:dyDescent="0.3">
      <c r="A414" s="9" t="s">
        <v>52</v>
      </c>
      <c r="B414" s="9" t="s">
        <v>452</v>
      </c>
      <c r="C414" s="10">
        <v>6</v>
      </c>
    </row>
    <row r="415" spans="1:5" ht="17.25" thickTop="1" thickBot="1" x14ac:dyDescent="0.3">
      <c r="A415" s="9" t="s">
        <v>453</v>
      </c>
      <c r="B415" s="9" t="s">
        <v>454</v>
      </c>
      <c r="C415" s="10">
        <v>4</v>
      </c>
    </row>
    <row r="416" spans="1:5" ht="17.25" thickTop="1" thickBot="1" x14ac:dyDescent="0.3">
      <c r="A416" s="9" t="s">
        <v>52</v>
      </c>
      <c r="B416" s="9" t="s">
        <v>455</v>
      </c>
      <c r="C416" s="10">
        <v>6</v>
      </c>
    </row>
    <row r="417" spans="1:3" ht="17.25" thickTop="1" thickBot="1" x14ac:dyDescent="0.3">
      <c r="A417" s="9" t="s">
        <v>52</v>
      </c>
      <c r="B417" s="9" t="s">
        <v>456</v>
      </c>
      <c r="C417" s="10">
        <v>4</v>
      </c>
    </row>
    <row r="418" spans="1:3" ht="17.25" thickTop="1" thickBot="1" x14ac:dyDescent="0.3">
      <c r="A418" s="9" t="s">
        <v>52</v>
      </c>
      <c r="B418" s="9" t="s">
        <v>457</v>
      </c>
      <c r="C418" s="10">
        <v>8</v>
      </c>
    </row>
    <row r="419" spans="1:3" ht="17.25" thickTop="1" thickBot="1" x14ac:dyDescent="0.3">
      <c r="A419" s="9" t="s">
        <v>52</v>
      </c>
      <c r="B419" s="9" t="s">
        <v>458</v>
      </c>
      <c r="C419" s="10">
        <v>24</v>
      </c>
    </row>
    <row r="420" spans="1:3" ht="17.25" thickTop="1" thickBot="1" x14ac:dyDescent="0.3">
      <c r="A420" s="9" t="s">
        <v>52</v>
      </c>
      <c r="B420" s="9" t="s">
        <v>459</v>
      </c>
      <c r="C420" s="10">
        <v>15</v>
      </c>
    </row>
    <row r="421" spans="1:3" ht="17.25" thickTop="1" thickBot="1" x14ac:dyDescent="0.3">
      <c r="A421" s="9" t="s">
        <v>52</v>
      </c>
      <c r="B421" s="9" t="s">
        <v>460</v>
      </c>
      <c r="C421" s="10">
        <v>4</v>
      </c>
    </row>
    <row r="422" spans="1:3" ht="17.25" thickTop="1" thickBot="1" x14ac:dyDescent="0.3">
      <c r="A422" s="9" t="s">
        <v>52</v>
      </c>
      <c r="B422" s="9" t="s">
        <v>461</v>
      </c>
      <c r="C422" s="10">
        <v>18</v>
      </c>
    </row>
    <row r="423" spans="1:3" ht="17.25" thickTop="1" thickBot="1" x14ac:dyDescent="0.3">
      <c r="A423" s="9" t="s">
        <v>52</v>
      </c>
      <c r="B423" s="9" t="s">
        <v>462</v>
      </c>
      <c r="C423" s="10">
        <v>15</v>
      </c>
    </row>
    <row r="424" spans="1:3" ht="17.25" thickTop="1" thickBot="1" x14ac:dyDescent="0.3">
      <c r="A424" s="9" t="s">
        <v>97</v>
      </c>
      <c r="B424" s="9" t="s">
        <v>463</v>
      </c>
      <c r="C424" s="10">
        <v>4</v>
      </c>
    </row>
    <row r="425" spans="1:3" ht="17.25" thickTop="1" thickBot="1" x14ac:dyDescent="0.3">
      <c r="A425" s="9" t="s">
        <v>54</v>
      </c>
      <c r="B425" s="9" t="s">
        <v>464</v>
      </c>
      <c r="C425" s="10">
        <v>10</v>
      </c>
    </row>
    <row r="426" spans="1:3" ht="17.25" thickTop="1" thickBot="1" x14ac:dyDescent="0.3">
      <c r="A426" s="9" t="s">
        <v>52</v>
      </c>
      <c r="B426" s="9" t="s">
        <v>465</v>
      </c>
      <c r="C426" s="10">
        <v>7</v>
      </c>
    </row>
    <row r="427" spans="1:3" ht="17.25" thickTop="1" thickBot="1" x14ac:dyDescent="0.3">
      <c r="A427" s="9" t="s">
        <v>54</v>
      </c>
      <c r="B427" s="9" t="s">
        <v>466</v>
      </c>
      <c r="C427" s="10">
        <v>26</v>
      </c>
    </row>
    <row r="428" spans="1:3" ht="17.25" thickTop="1" thickBot="1" x14ac:dyDescent="0.3">
      <c r="A428" s="9" t="s">
        <v>52</v>
      </c>
      <c r="B428" s="9" t="s">
        <v>467</v>
      </c>
      <c r="C428" s="10">
        <v>9</v>
      </c>
    </row>
    <row r="429" spans="1:3" ht="17.25" thickTop="1" thickBot="1" x14ac:dyDescent="0.3">
      <c r="A429" s="9" t="s">
        <v>52</v>
      </c>
      <c r="B429" s="9" t="s">
        <v>468</v>
      </c>
      <c r="C429" s="10">
        <v>16</v>
      </c>
    </row>
    <row r="430" spans="1:3" ht="17.25" thickTop="1" thickBot="1" x14ac:dyDescent="0.3">
      <c r="A430" s="9" t="s">
        <v>52</v>
      </c>
      <c r="B430" s="9" t="s">
        <v>469</v>
      </c>
      <c r="C430" s="10">
        <v>16</v>
      </c>
    </row>
    <row r="431" spans="1:3" ht="17.25" thickTop="1" thickBot="1" x14ac:dyDescent="0.3">
      <c r="A431" s="9" t="s">
        <v>52</v>
      </c>
      <c r="B431" s="9" t="s">
        <v>470</v>
      </c>
      <c r="C431" s="10">
        <v>15</v>
      </c>
    </row>
    <row r="432" spans="1:3" ht="17.25" thickTop="1" thickBot="1" x14ac:dyDescent="0.3">
      <c r="A432" s="9" t="s">
        <v>54</v>
      </c>
      <c r="B432" s="9" t="s">
        <v>471</v>
      </c>
      <c r="C432" s="10">
        <v>24</v>
      </c>
    </row>
    <row r="433" spans="1:3" ht="17.25" thickTop="1" thickBot="1" x14ac:dyDescent="0.3">
      <c r="A433" s="9" t="s">
        <v>52</v>
      </c>
      <c r="B433" s="9" t="s">
        <v>472</v>
      </c>
      <c r="C433" s="10">
        <v>15</v>
      </c>
    </row>
    <row r="434" spans="1:3" ht="17.25" thickTop="1" thickBot="1" x14ac:dyDescent="0.3">
      <c r="A434" s="9" t="s">
        <v>52</v>
      </c>
      <c r="B434" s="9" t="s">
        <v>473</v>
      </c>
      <c r="C434" s="10">
        <v>3</v>
      </c>
    </row>
    <row r="435" spans="1:3" ht="17.25" thickTop="1" thickBot="1" x14ac:dyDescent="0.3">
      <c r="A435" s="9" t="s">
        <v>52</v>
      </c>
      <c r="B435" s="9" t="s">
        <v>474</v>
      </c>
      <c r="C435" s="10">
        <v>6</v>
      </c>
    </row>
    <row r="436" spans="1:3" ht="17.25" thickTop="1" thickBot="1" x14ac:dyDescent="0.3">
      <c r="A436" s="9" t="s">
        <v>52</v>
      </c>
      <c r="B436" s="9" t="s">
        <v>475</v>
      </c>
      <c r="C436" s="10">
        <v>54</v>
      </c>
    </row>
    <row r="437" spans="1:3" ht="17.25" thickTop="1" thickBot="1" x14ac:dyDescent="0.3">
      <c r="A437" s="9" t="s">
        <v>52</v>
      </c>
      <c r="B437" s="9" t="s">
        <v>476</v>
      </c>
      <c r="C437" s="10">
        <v>15</v>
      </c>
    </row>
    <row r="438" spans="1:3" ht="17.25" thickTop="1" thickBot="1" x14ac:dyDescent="0.3">
      <c r="A438" s="9" t="s">
        <v>54</v>
      </c>
      <c r="B438" s="9" t="s">
        <v>477</v>
      </c>
      <c r="C438" s="10">
        <v>6</v>
      </c>
    </row>
    <row r="439" spans="1:3" ht="17.25" thickTop="1" thickBot="1" x14ac:dyDescent="0.3">
      <c r="A439" s="9" t="s">
        <v>52</v>
      </c>
      <c r="B439" s="9" t="s">
        <v>478</v>
      </c>
      <c r="C439" s="10">
        <v>8</v>
      </c>
    </row>
    <row r="440" spans="1:3" ht="17.25" thickTop="1" thickBot="1" x14ac:dyDescent="0.3">
      <c r="A440" s="9" t="s">
        <v>52</v>
      </c>
      <c r="B440" s="9" t="s">
        <v>479</v>
      </c>
      <c r="C440" s="10">
        <v>7</v>
      </c>
    </row>
    <row r="441" spans="1:3" ht="17.25" thickTop="1" thickBot="1" x14ac:dyDescent="0.3">
      <c r="A441" s="9" t="s">
        <v>52</v>
      </c>
      <c r="B441" s="9" t="s">
        <v>480</v>
      </c>
      <c r="C441" s="10">
        <v>5</v>
      </c>
    </row>
    <row r="442" spans="1:3" ht="17.25" thickTop="1" thickBot="1" x14ac:dyDescent="0.3">
      <c r="A442" s="9" t="s">
        <v>52</v>
      </c>
      <c r="B442" s="9" t="s">
        <v>481</v>
      </c>
      <c r="C442" s="10">
        <v>7</v>
      </c>
    </row>
    <row r="443" spans="1:3" ht="17.25" thickTop="1" thickBot="1" x14ac:dyDescent="0.3">
      <c r="A443" s="9" t="s">
        <v>52</v>
      </c>
      <c r="B443" s="9" t="s">
        <v>482</v>
      </c>
      <c r="C443" s="10">
        <v>40</v>
      </c>
    </row>
    <row r="444" spans="1:3" ht="17.25" thickTop="1" thickBot="1" x14ac:dyDescent="0.3">
      <c r="A444" s="9" t="s">
        <v>52</v>
      </c>
      <c r="B444" s="9" t="s">
        <v>483</v>
      </c>
      <c r="C444" s="10">
        <v>6</v>
      </c>
    </row>
    <row r="445" spans="1:3" ht="17.25" thickTop="1" thickBot="1" x14ac:dyDescent="0.3">
      <c r="A445" s="9" t="s">
        <v>52</v>
      </c>
      <c r="B445" s="9" t="s">
        <v>484</v>
      </c>
      <c r="C445" s="10">
        <v>8</v>
      </c>
    </row>
    <row r="446" spans="1:3" ht="17.25" thickTop="1" thickBot="1" x14ac:dyDescent="0.3">
      <c r="A446" s="9" t="s">
        <v>52</v>
      </c>
      <c r="B446" s="9" t="s">
        <v>485</v>
      </c>
      <c r="C446" s="10">
        <v>4</v>
      </c>
    </row>
    <row r="447" spans="1:3" ht="17.25" thickTop="1" thickBot="1" x14ac:dyDescent="0.3">
      <c r="A447" s="9" t="s">
        <v>52</v>
      </c>
      <c r="B447" s="9" t="s">
        <v>486</v>
      </c>
      <c r="C447" s="10">
        <v>4</v>
      </c>
    </row>
    <row r="448" spans="1:3" ht="17.25" thickTop="1" thickBot="1" x14ac:dyDescent="0.3">
      <c r="A448" s="9" t="s">
        <v>52</v>
      </c>
      <c r="B448" s="9" t="s">
        <v>487</v>
      </c>
      <c r="C448" s="10">
        <v>68</v>
      </c>
    </row>
    <row r="449" spans="1:5" ht="17.25" thickTop="1" thickBot="1" x14ac:dyDescent="0.3">
      <c r="A449" s="9" t="s">
        <v>52</v>
      </c>
      <c r="B449" s="9" t="s">
        <v>488</v>
      </c>
      <c r="C449" s="10">
        <v>5</v>
      </c>
    </row>
    <row r="450" spans="1:5" ht="17.25" thickTop="1" thickBot="1" x14ac:dyDescent="0.3">
      <c r="A450" s="9" t="s">
        <v>52</v>
      </c>
      <c r="B450" s="9" t="s">
        <v>489</v>
      </c>
      <c r="C450" s="10">
        <v>6</v>
      </c>
    </row>
    <row r="451" spans="1:5" ht="20.25" thickTop="1" thickBot="1" x14ac:dyDescent="0.35">
      <c r="A451" s="9" t="s">
        <v>52</v>
      </c>
      <c r="B451" s="9" t="s">
        <v>490</v>
      </c>
      <c r="C451" s="10">
        <v>80</v>
      </c>
      <c r="D451" s="11" t="s">
        <v>1151</v>
      </c>
      <c r="E451" s="13" t="s">
        <v>1168</v>
      </c>
    </row>
    <row r="452" spans="1:5" ht="17.25" thickTop="1" thickBot="1" x14ac:dyDescent="0.3">
      <c r="A452" s="9" t="s">
        <v>52</v>
      </c>
      <c r="B452" s="9" t="s">
        <v>491</v>
      </c>
      <c r="C452" s="10">
        <v>4</v>
      </c>
    </row>
    <row r="453" spans="1:5" ht="17.25" thickTop="1" thickBot="1" x14ac:dyDescent="0.3">
      <c r="A453" s="9" t="s">
        <v>52</v>
      </c>
      <c r="B453" s="9" t="s">
        <v>492</v>
      </c>
      <c r="C453" s="10">
        <v>4</v>
      </c>
    </row>
    <row r="454" spans="1:5" ht="17.25" thickTop="1" thickBot="1" x14ac:dyDescent="0.3">
      <c r="A454" s="9" t="s">
        <v>52</v>
      </c>
      <c r="B454" s="9" t="s">
        <v>493</v>
      </c>
      <c r="C454" s="10">
        <v>5</v>
      </c>
    </row>
    <row r="455" spans="1:5" ht="17.25" thickTop="1" thickBot="1" x14ac:dyDescent="0.3">
      <c r="A455" s="9" t="s">
        <v>52</v>
      </c>
      <c r="B455" s="9" t="s">
        <v>494</v>
      </c>
      <c r="C455" s="10">
        <v>4</v>
      </c>
    </row>
    <row r="456" spans="1:5" ht="17.25" thickTop="1" thickBot="1" x14ac:dyDescent="0.3">
      <c r="A456" s="9" t="s">
        <v>63</v>
      </c>
      <c r="B456" s="9" t="s">
        <v>495</v>
      </c>
      <c r="C456" s="10">
        <v>4</v>
      </c>
    </row>
    <row r="457" spans="1:5" ht="17.25" thickTop="1" thickBot="1" x14ac:dyDescent="0.3">
      <c r="A457" s="9" t="s">
        <v>52</v>
      </c>
      <c r="B457" s="9" t="s">
        <v>496</v>
      </c>
      <c r="C457" s="10">
        <v>7</v>
      </c>
    </row>
    <row r="458" spans="1:5" ht="17.25" thickTop="1" thickBot="1" x14ac:dyDescent="0.3">
      <c r="A458" s="9" t="s">
        <v>60</v>
      </c>
      <c r="B458" s="9" t="s">
        <v>497</v>
      </c>
      <c r="C458" s="10">
        <v>3</v>
      </c>
    </row>
    <row r="459" spans="1:5" ht="17.25" thickTop="1" thickBot="1" x14ac:dyDescent="0.3">
      <c r="A459" s="9" t="s">
        <v>104</v>
      </c>
      <c r="B459" s="9" t="s">
        <v>498</v>
      </c>
      <c r="C459" s="10">
        <v>4</v>
      </c>
    </row>
    <row r="460" spans="1:5" ht="17.25" thickTop="1" thickBot="1" x14ac:dyDescent="0.3">
      <c r="A460" s="9" t="s">
        <v>192</v>
      </c>
      <c r="B460" s="9" t="s">
        <v>499</v>
      </c>
      <c r="C460" s="10">
        <v>4</v>
      </c>
    </row>
    <row r="461" spans="1:5" ht="20.25" thickTop="1" thickBot="1" x14ac:dyDescent="0.35">
      <c r="A461" s="9" t="s">
        <v>52</v>
      </c>
      <c r="B461" s="9" t="s">
        <v>500</v>
      </c>
      <c r="C461" s="10">
        <v>15</v>
      </c>
      <c r="D461" s="11" t="s">
        <v>1152</v>
      </c>
      <c r="E461" s="13" t="s">
        <v>1168</v>
      </c>
    </row>
    <row r="462" spans="1:5" ht="17.25" thickTop="1" thickBot="1" x14ac:dyDescent="0.3">
      <c r="A462" s="9" t="s">
        <v>52</v>
      </c>
      <c r="B462" s="9" t="s">
        <v>501</v>
      </c>
      <c r="C462" s="10">
        <v>15</v>
      </c>
    </row>
    <row r="463" spans="1:5" ht="20.25" thickTop="1" thickBot="1" x14ac:dyDescent="0.35">
      <c r="A463" s="9" t="s">
        <v>118</v>
      </c>
      <c r="B463" s="9" t="s">
        <v>502</v>
      </c>
      <c r="C463" s="10">
        <v>84</v>
      </c>
      <c r="D463" s="11" t="s">
        <v>1153</v>
      </c>
      <c r="E463" s="13" t="s">
        <v>1168</v>
      </c>
    </row>
    <row r="464" spans="1:5" ht="17.25" thickTop="1" thickBot="1" x14ac:dyDescent="0.3">
      <c r="A464" s="9" t="s">
        <v>52</v>
      </c>
      <c r="B464" s="9" t="s">
        <v>503</v>
      </c>
      <c r="C464" s="10">
        <v>84</v>
      </c>
    </row>
    <row r="465" spans="1:3" ht="17.25" thickTop="1" thickBot="1" x14ac:dyDescent="0.3">
      <c r="A465" s="9" t="s">
        <v>52</v>
      </c>
      <c r="B465" s="9" t="s">
        <v>504</v>
      </c>
      <c r="C465" s="10">
        <v>4</v>
      </c>
    </row>
    <row r="466" spans="1:3" ht="17.25" thickTop="1" thickBot="1" x14ac:dyDescent="0.3">
      <c r="A466" s="9" t="s">
        <v>54</v>
      </c>
      <c r="B466" s="9" t="s">
        <v>505</v>
      </c>
      <c r="C466" s="10">
        <v>72</v>
      </c>
    </row>
    <row r="467" spans="1:3" ht="17.25" thickTop="1" thickBot="1" x14ac:dyDescent="0.3">
      <c r="A467" s="9" t="s">
        <v>72</v>
      </c>
      <c r="B467" s="9" t="s">
        <v>506</v>
      </c>
      <c r="C467" s="10">
        <v>72</v>
      </c>
    </row>
    <row r="468" spans="1:3" ht="17.25" thickTop="1" thickBot="1" x14ac:dyDescent="0.3">
      <c r="A468" s="9" t="s">
        <v>54</v>
      </c>
      <c r="B468" s="9" t="s">
        <v>507</v>
      </c>
      <c r="C468" s="10">
        <v>28</v>
      </c>
    </row>
    <row r="469" spans="1:3" ht="17.25" thickTop="1" thickBot="1" x14ac:dyDescent="0.3">
      <c r="A469" s="9" t="s">
        <v>54</v>
      </c>
      <c r="B469" s="9" t="s">
        <v>508</v>
      </c>
      <c r="C469" s="10">
        <v>28</v>
      </c>
    </row>
    <row r="470" spans="1:3" ht="17.25" thickTop="1" thickBot="1" x14ac:dyDescent="0.3">
      <c r="A470" s="9" t="s">
        <v>54</v>
      </c>
      <c r="B470" s="9" t="s">
        <v>509</v>
      </c>
      <c r="C470" s="10">
        <v>7</v>
      </c>
    </row>
    <row r="471" spans="1:3" ht="17.25" thickTop="1" thickBot="1" x14ac:dyDescent="0.3">
      <c r="A471" s="9" t="s">
        <v>54</v>
      </c>
      <c r="B471" s="9" t="s">
        <v>510</v>
      </c>
      <c r="C471" s="10">
        <v>7</v>
      </c>
    </row>
    <row r="472" spans="1:3" ht="17.25" thickTop="1" thickBot="1" x14ac:dyDescent="0.3">
      <c r="A472" s="9" t="s">
        <v>54</v>
      </c>
      <c r="B472" s="9" t="s">
        <v>511</v>
      </c>
      <c r="C472" s="10">
        <v>7</v>
      </c>
    </row>
    <row r="473" spans="1:3" ht="17.25" thickTop="1" thickBot="1" x14ac:dyDescent="0.3">
      <c r="A473" s="9" t="s">
        <v>54</v>
      </c>
      <c r="B473" s="9" t="s">
        <v>512</v>
      </c>
      <c r="C473" s="10">
        <v>16</v>
      </c>
    </row>
    <row r="474" spans="1:3" ht="17.25" thickTop="1" thickBot="1" x14ac:dyDescent="0.3">
      <c r="A474" s="9" t="s">
        <v>52</v>
      </c>
      <c r="B474" s="9" t="s">
        <v>513</v>
      </c>
      <c r="C474" s="10">
        <v>6</v>
      </c>
    </row>
    <row r="475" spans="1:3" ht="17.25" thickTop="1" thickBot="1" x14ac:dyDescent="0.3">
      <c r="A475" s="9" t="s">
        <v>54</v>
      </c>
      <c r="B475" s="9" t="s">
        <v>514</v>
      </c>
      <c r="C475" s="10">
        <v>84</v>
      </c>
    </row>
    <row r="476" spans="1:3" ht="17.25" thickTop="1" thickBot="1" x14ac:dyDescent="0.3">
      <c r="A476" s="9" t="s">
        <v>52</v>
      </c>
      <c r="B476" s="9" t="s">
        <v>515</v>
      </c>
      <c r="C476" s="10">
        <v>15</v>
      </c>
    </row>
    <row r="477" spans="1:3" ht="17.25" thickTop="1" thickBot="1" x14ac:dyDescent="0.3">
      <c r="A477" s="9" t="s">
        <v>52</v>
      </c>
      <c r="B477" s="9" t="s">
        <v>516</v>
      </c>
      <c r="C477" s="10">
        <v>5</v>
      </c>
    </row>
    <row r="478" spans="1:3" ht="17.25" thickTop="1" thickBot="1" x14ac:dyDescent="0.3">
      <c r="A478" s="9" t="s">
        <v>52</v>
      </c>
      <c r="B478" s="9" t="s">
        <v>517</v>
      </c>
      <c r="C478" s="10">
        <v>84</v>
      </c>
    </row>
    <row r="479" spans="1:3" ht="17.25" thickTop="1" thickBot="1" x14ac:dyDescent="0.3">
      <c r="A479" s="9" t="s">
        <v>54</v>
      </c>
      <c r="B479" s="9" t="s">
        <v>518</v>
      </c>
      <c r="C479" s="10">
        <v>84</v>
      </c>
    </row>
    <row r="480" spans="1:3" ht="17.25" thickTop="1" thickBot="1" x14ac:dyDescent="0.3">
      <c r="A480" s="9" t="s">
        <v>52</v>
      </c>
      <c r="B480" s="9" t="s">
        <v>519</v>
      </c>
      <c r="C480" s="10">
        <v>78</v>
      </c>
    </row>
    <row r="481" spans="1:3" ht="17.25" thickTop="1" thickBot="1" x14ac:dyDescent="0.3">
      <c r="A481" s="9" t="s">
        <v>52</v>
      </c>
      <c r="B481" s="9" t="s">
        <v>520</v>
      </c>
      <c r="C481" s="10">
        <v>80</v>
      </c>
    </row>
    <row r="482" spans="1:3" ht="17.25" thickTop="1" thickBot="1" x14ac:dyDescent="0.3">
      <c r="A482" s="9" t="s">
        <v>52</v>
      </c>
      <c r="B482" s="9" t="s">
        <v>521</v>
      </c>
      <c r="C482" s="10">
        <v>16</v>
      </c>
    </row>
    <row r="483" spans="1:3" ht="17.25" thickTop="1" thickBot="1" x14ac:dyDescent="0.3">
      <c r="A483" s="9" t="s">
        <v>52</v>
      </c>
      <c r="B483" s="9" t="s">
        <v>522</v>
      </c>
      <c r="C483" s="10">
        <v>16</v>
      </c>
    </row>
    <row r="484" spans="1:3" ht="17.25" thickTop="1" thickBot="1" x14ac:dyDescent="0.3">
      <c r="A484" s="9" t="s">
        <v>52</v>
      </c>
      <c r="B484" s="9" t="s">
        <v>523</v>
      </c>
      <c r="C484" s="10">
        <v>26</v>
      </c>
    </row>
    <row r="485" spans="1:3" ht="17.25" thickTop="1" thickBot="1" x14ac:dyDescent="0.3">
      <c r="A485" s="9" t="s">
        <v>52</v>
      </c>
      <c r="B485" s="9" t="s">
        <v>524</v>
      </c>
      <c r="C485" s="10">
        <v>14</v>
      </c>
    </row>
    <row r="486" spans="1:3" ht="17.25" thickTop="1" thickBot="1" x14ac:dyDescent="0.3">
      <c r="A486" s="9" t="s">
        <v>52</v>
      </c>
      <c r="B486" s="9" t="s">
        <v>525</v>
      </c>
      <c r="C486" s="10">
        <v>16</v>
      </c>
    </row>
    <row r="487" spans="1:3" ht="17.25" thickTop="1" thickBot="1" x14ac:dyDescent="0.3">
      <c r="A487" s="9" t="s">
        <v>52</v>
      </c>
      <c r="B487" s="9" t="s">
        <v>526</v>
      </c>
      <c r="C487" s="10">
        <v>15</v>
      </c>
    </row>
    <row r="488" spans="1:3" ht="17.25" thickTop="1" thickBot="1" x14ac:dyDescent="0.3">
      <c r="A488" s="9" t="s">
        <v>52</v>
      </c>
      <c r="B488" s="9" t="s">
        <v>527</v>
      </c>
      <c r="C488" s="10">
        <v>24</v>
      </c>
    </row>
    <row r="489" spans="1:3" ht="17.25" thickTop="1" thickBot="1" x14ac:dyDescent="0.3">
      <c r="A489" s="9" t="s">
        <v>52</v>
      </c>
      <c r="B489" s="9" t="s">
        <v>528</v>
      </c>
      <c r="C489" s="10">
        <v>8</v>
      </c>
    </row>
    <row r="490" spans="1:3" ht="17.25" thickTop="1" thickBot="1" x14ac:dyDescent="0.3">
      <c r="A490" s="9" t="s">
        <v>52</v>
      </c>
      <c r="B490" s="9" t="s">
        <v>529</v>
      </c>
      <c r="C490" s="10">
        <v>80</v>
      </c>
    </row>
    <row r="491" spans="1:3" ht="17.25" thickTop="1" thickBot="1" x14ac:dyDescent="0.3">
      <c r="A491" s="9" t="s">
        <v>54</v>
      </c>
      <c r="B491" s="9" t="s">
        <v>530</v>
      </c>
      <c r="C491" s="10">
        <v>12</v>
      </c>
    </row>
    <row r="492" spans="1:3" ht="17.25" thickTop="1" thickBot="1" x14ac:dyDescent="0.3">
      <c r="A492" s="9" t="s">
        <v>54</v>
      </c>
      <c r="B492" s="9" t="s">
        <v>531</v>
      </c>
      <c r="C492" s="10">
        <v>6</v>
      </c>
    </row>
    <row r="493" spans="1:3" ht="17.25" thickTop="1" thickBot="1" x14ac:dyDescent="0.3">
      <c r="A493" s="9" t="s">
        <v>54</v>
      </c>
      <c r="B493" s="9" t="s">
        <v>532</v>
      </c>
      <c r="C493" s="10">
        <v>7</v>
      </c>
    </row>
    <row r="494" spans="1:3" ht="17.25" thickTop="1" thickBot="1" x14ac:dyDescent="0.3">
      <c r="A494" s="9" t="s">
        <v>54</v>
      </c>
      <c r="B494" s="9" t="s">
        <v>533</v>
      </c>
      <c r="C494" s="10">
        <v>12</v>
      </c>
    </row>
    <row r="495" spans="1:3" ht="17.25" thickTop="1" thickBot="1" x14ac:dyDescent="0.3">
      <c r="A495" s="9" t="s">
        <v>54</v>
      </c>
      <c r="B495" s="9" t="s">
        <v>534</v>
      </c>
      <c r="C495" s="10">
        <v>15</v>
      </c>
    </row>
    <row r="496" spans="1:3" ht="17.25" thickTop="1" thickBot="1" x14ac:dyDescent="0.3">
      <c r="A496" s="9" t="s">
        <v>54</v>
      </c>
      <c r="B496" s="9" t="s">
        <v>535</v>
      </c>
      <c r="C496" s="10">
        <v>14</v>
      </c>
    </row>
    <row r="497" spans="1:3" ht="17.25" thickTop="1" thickBot="1" x14ac:dyDescent="0.3">
      <c r="A497" s="9" t="s">
        <v>52</v>
      </c>
      <c r="B497" s="9" t="s">
        <v>536</v>
      </c>
      <c r="C497" s="10">
        <v>44</v>
      </c>
    </row>
    <row r="498" spans="1:3" ht="17.25" thickTop="1" thickBot="1" x14ac:dyDescent="0.3">
      <c r="A498" s="9" t="s">
        <v>52</v>
      </c>
      <c r="B498" s="9" t="s">
        <v>537</v>
      </c>
      <c r="C498" s="10">
        <v>22</v>
      </c>
    </row>
    <row r="499" spans="1:3" ht="17.25" thickTop="1" thickBot="1" x14ac:dyDescent="0.3">
      <c r="A499" s="9" t="s">
        <v>52</v>
      </c>
      <c r="B499" s="9" t="s">
        <v>538</v>
      </c>
      <c r="C499" s="10">
        <v>72</v>
      </c>
    </row>
    <row r="500" spans="1:3" ht="17.25" thickTop="1" thickBot="1" x14ac:dyDescent="0.3">
      <c r="A500" s="9" t="s">
        <v>54</v>
      </c>
      <c r="B500" s="9" t="s">
        <v>539</v>
      </c>
      <c r="C500" s="10">
        <v>13</v>
      </c>
    </row>
    <row r="501" spans="1:3" ht="17.25" thickTop="1" thickBot="1" x14ac:dyDescent="0.3">
      <c r="A501" s="9" t="s">
        <v>52</v>
      </c>
      <c r="B501" s="9" t="s">
        <v>540</v>
      </c>
      <c r="C501" s="10">
        <v>78</v>
      </c>
    </row>
    <row r="502" spans="1:3" ht="17.25" thickTop="1" thickBot="1" x14ac:dyDescent="0.3">
      <c r="A502" s="9" t="s">
        <v>52</v>
      </c>
      <c r="B502" s="9" t="s">
        <v>541</v>
      </c>
      <c r="C502" s="10">
        <v>15</v>
      </c>
    </row>
    <row r="503" spans="1:3" ht="17.25" thickTop="1" thickBot="1" x14ac:dyDescent="0.3">
      <c r="A503" s="9" t="s">
        <v>52</v>
      </c>
      <c r="B503" s="9" t="s">
        <v>542</v>
      </c>
      <c r="C503" s="10">
        <v>24</v>
      </c>
    </row>
    <row r="504" spans="1:3" ht="17.25" thickTop="1" thickBot="1" x14ac:dyDescent="0.3">
      <c r="A504" s="9" t="s">
        <v>52</v>
      </c>
      <c r="B504" s="9" t="s">
        <v>543</v>
      </c>
      <c r="C504" s="10">
        <v>3</v>
      </c>
    </row>
    <row r="505" spans="1:3" ht="17.25" thickTop="1" thickBot="1" x14ac:dyDescent="0.3">
      <c r="A505" s="9" t="s">
        <v>54</v>
      </c>
      <c r="B505" s="9" t="s">
        <v>544</v>
      </c>
      <c r="C505" s="10">
        <v>25</v>
      </c>
    </row>
    <row r="506" spans="1:3" ht="17.25" thickTop="1" thickBot="1" x14ac:dyDescent="0.3">
      <c r="A506" s="9" t="s">
        <v>52</v>
      </c>
      <c r="B506" s="9" t="s">
        <v>545</v>
      </c>
      <c r="C506" s="10">
        <v>15</v>
      </c>
    </row>
    <row r="507" spans="1:3" ht="17.25" thickTop="1" thickBot="1" x14ac:dyDescent="0.3">
      <c r="A507" s="9" t="s">
        <v>54</v>
      </c>
      <c r="B507" s="9" t="s">
        <v>546</v>
      </c>
      <c r="C507" s="10">
        <v>5</v>
      </c>
    </row>
    <row r="508" spans="1:3" ht="17.25" thickTop="1" thickBot="1" x14ac:dyDescent="0.3">
      <c r="A508" s="9" t="s">
        <v>52</v>
      </c>
      <c r="B508" s="9" t="s">
        <v>547</v>
      </c>
      <c r="C508" s="10">
        <v>6</v>
      </c>
    </row>
    <row r="509" spans="1:3" ht="17.25" thickTop="1" thickBot="1" x14ac:dyDescent="0.3">
      <c r="A509" s="9" t="s">
        <v>104</v>
      </c>
      <c r="B509" s="9" t="s">
        <v>548</v>
      </c>
      <c r="C509" s="10">
        <v>8</v>
      </c>
    </row>
    <row r="510" spans="1:3" ht="17.25" thickTop="1" thickBot="1" x14ac:dyDescent="0.3">
      <c r="A510" s="9" t="s">
        <v>54</v>
      </c>
      <c r="B510" s="9" t="s">
        <v>549</v>
      </c>
      <c r="C510" s="10">
        <v>16</v>
      </c>
    </row>
    <row r="511" spans="1:3" ht="17.25" thickTop="1" thickBot="1" x14ac:dyDescent="0.3">
      <c r="A511" s="9" t="s">
        <v>63</v>
      </c>
      <c r="B511" s="9" t="s">
        <v>550</v>
      </c>
      <c r="C511" s="10">
        <v>4</v>
      </c>
    </row>
    <row r="512" spans="1:3" ht="17.25" thickTop="1" thickBot="1" x14ac:dyDescent="0.3">
      <c r="A512" s="9" t="s">
        <v>52</v>
      </c>
      <c r="B512" s="9" t="s">
        <v>551</v>
      </c>
      <c r="C512" s="10">
        <v>1</v>
      </c>
    </row>
    <row r="513" spans="1:5" ht="17.25" thickTop="1" thickBot="1" x14ac:dyDescent="0.3">
      <c r="A513" s="9" t="s">
        <v>192</v>
      </c>
      <c r="B513" s="9" t="s">
        <v>552</v>
      </c>
      <c r="C513" s="10">
        <v>1</v>
      </c>
    </row>
    <row r="514" spans="1:5" ht="17.25" thickTop="1" thickBot="1" x14ac:dyDescent="0.3">
      <c r="A514" s="9" t="s">
        <v>52</v>
      </c>
      <c r="B514" s="9" t="s">
        <v>553</v>
      </c>
      <c r="C514" s="10">
        <v>15</v>
      </c>
    </row>
    <row r="515" spans="1:5" ht="17.25" thickTop="1" thickBot="1" x14ac:dyDescent="0.3">
      <c r="A515" s="9" t="s">
        <v>54</v>
      </c>
      <c r="B515" s="9" t="s">
        <v>554</v>
      </c>
      <c r="C515" s="10">
        <v>78</v>
      </c>
    </row>
    <row r="516" spans="1:5" ht="17.25" thickTop="1" thickBot="1" x14ac:dyDescent="0.3">
      <c r="A516" s="9" t="s">
        <v>52</v>
      </c>
      <c r="B516" s="9" t="s">
        <v>555</v>
      </c>
      <c r="C516" s="10">
        <v>6</v>
      </c>
    </row>
    <row r="517" spans="1:5" ht="17.25" thickTop="1" thickBot="1" x14ac:dyDescent="0.3">
      <c r="A517" s="9" t="s">
        <v>52</v>
      </c>
      <c r="B517" s="9" t="s">
        <v>556</v>
      </c>
      <c r="C517" s="10">
        <v>6</v>
      </c>
    </row>
    <row r="518" spans="1:5" ht="17.25" thickTop="1" thickBot="1" x14ac:dyDescent="0.3">
      <c r="A518" s="9" t="s">
        <v>52</v>
      </c>
      <c r="B518" s="9" t="s">
        <v>557</v>
      </c>
      <c r="C518" s="10">
        <v>3</v>
      </c>
    </row>
    <row r="519" spans="1:5" ht="17.25" thickTop="1" thickBot="1" x14ac:dyDescent="0.3">
      <c r="A519" s="9" t="s">
        <v>54</v>
      </c>
      <c r="B519" s="9" t="s">
        <v>558</v>
      </c>
      <c r="C519" s="10">
        <v>22</v>
      </c>
    </row>
    <row r="520" spans="1:5" ht="17.25" thickTop="1" thickBot="1" x14ac:dyDescent="0.3">
      <c r="A520" s="9" t="s">
        <v>54</v>
      </c>
      <c r="B520" s="9" t="s">
        <v>559</v>
      </c>
      <c r="C520" s="10">
        <v>20</v>
      </c>
    </row>
    <row r="521" spans="1:5" ht="17.25" thickTop="1" thickBot="1" x14ac:dyDescent="0.3">
      <c r="A521" s="9" t="s">
        <v>54</v>
      </c>
      <c r="B521" s="9" t="s">
        <v>560</v>
      </c>
      <c r="C521" s="10">
        <v>8</v>
      </c>
    </row>
    <row r="522" spans="1:5" ht="17.25" thickTop="1" thickBot="1" x14ac:dyDescent="0.3">
      <c r="A522" s="9" t="s">
        <v>52</v>
      </c>
      <c r="B522" s="9" t="s">
        <v>561</v>
      </c>
      <c r="C522" s="10">
        <v>7</v>
      </c>
    </row>
    <row r="523" spans="1:5" ht="17.25" thickTop="1" thickBot="1" x14ac:dyDescent="0.3">
      <c r="A523" s="9" t="s">
        <v>54</v>
      </c>
      <c r="B523" s="9" t="s">
        <v>562</v>
      </c>
      <c r="C523" s="10">
        <v>9</v>
      </c>
    </row>
    <row r="524" spans="1:5" ht="17.25" thickTop="1" thickBot="1" x14ac:dyDescent="0.3">
      <c r="A524" s="9" t="s">
        <v>52</v>
      </c>
      <c r="B524" s="9" t="s">
        <v>563</v>
      </c>
      <c r="C524" s="10">
        <v>5</v>
      </c>
    </row>
    <row r="525" spans="1:5" ht="17.25" thickTop="1" thickBot="1" x14ac:dyDescent="0.3">
      <c r="A525" s="9" t="s">
        <v>192</v>
      </c>
      <c r="B525" s="9" t="s">
        <v>564</v>
      </c>
      <c r="C525" s="10">
        <v>4</v>
      </c>
    </row>
    <row r="526" spans="1:5" ht="20.25" thickTop="1" thickBot="1" x14ac:dyDescent="0.35">
      <c r="A526" s="9" t="s">
        <v>192</v>
      </c>
      <c r="B526" s="9" t="s">
        <v>565</v>
      </c>
      <c r="C526" s="10">
        <v>4</v>
      </c>
      <c r="D526" s="11" t="s">
        <v>1154</v>
      </c>
      <c r="E526" s="13" t="s">
        <v>1168</v>
      </c>
    </row>
    <row r="527" spans="1:5" ht="17.25" thickTop="1" thickBot="1" x14ac:dyDescent="0.3">
      <c r="A527" s="9" t="s">
        <v>54</v>
      </c>
      <c r="B527" s="9" t="s">
        <v>566</v>
      </c>
      <c r="C527" s="10">
        <v>18</v>
      </c>
    </row>
    <row r="528" spans="1:5" ht="17.25" thickTop="1" thickBot="1" x14ac:dyDescent="0.3">
      <c r="A528" s="9" t="s">
        <v>54</v>
      </c>
      <c r="B528" s="9" t="s">
        <v>567</v>
      </c>
      <c r="C528" s="10">
        <v>14</v>
      </c>
    </row>
    <row r="529" spans="1:3" ht="17.25" thickTop="1" thickBot="1" x14ac:dyDescent="0.3">
      <c r="A529" s="9" t="s">
        <v>54</v>
      </c>
      <c r="B529" s="9" t="s">
        <v>568</v>
      </c>
      <c r="C529" s="10">
        <v>11</v>
      </c>
    </row>
    <row r="530" spans="1:3" ht="17.25" thickTop="1" thickBot="1" x14ac:dyDescent="0.3">
      <c r="A530" s="9" t="s">
        <v>54</v>
      </c>
      <c r="B530" s="9" t="s">
        <v>569</v>
      </c>
      <c r="C530" s="10">
        <v>11</v>
      </c>
    </row>
    <row r="531" spans="1:3" ht="17.25" thickTop="1" thickBot="1" x14ac:dyDescent="0.3">
      <c r="A531" s="9" t="s">
        <v>54</v>
      </c>
      <c r="B531" s="9" t="s">
        <v>570</v>
      </c>
      <c r="C531" s="10">
        <v>11</v>
      </c>
    </row>
    <row r="532" spans="1:3" ht="17.25" thickTop="1" thickBot="1" x14ac:dyDescent="0.3">
      <c r="A532" s="9" t="s">
        <v>118</v>
      </c>
      <c r="B532" s="9" t="s">
        <v>571</v>
      </c>
      <c r="C532" s="10">
        <v>20</v>
      </c>
    </row>
    <row r="533" spans="1:3" ht="17.25" thickTop="1" thickBot="1" x14ac:dyDescent="0.3">
      <c r="A533" s="9" t="s">
        <v>118</v>
      </c>
      <c r="B533" s="9" t="s">
        <v>572</v>
      </c>
      <c r="C533" s="10">
        <v>70</v>
      </c>
    </row>
    <row r="534" spans="1:3" ht="17.25" thickTop="1" thickBot="1" x14ac:dyDescent="0.3">
      <c r="A534" s="9" t="s">
        <v>54</v>
      </c>
      <c r="B534" s="9" t="s">
        <v>573</v>
      </c>
      <c r="C534" s="10">
        <v>30</v>
      </c>
    </row>
    <row r="535" spans="1:3" ht="17.25" thickTop="1" thickBot="1" x14ac:dyDescent="0.3">
      <c r="A535" s="9" t="s">
        <v>52</v>
      </c>
      <c r="B535" s="9" t="s">
        <v>574</v>
      </c>
      <c r="C535" s="10">
        <v>60</v>
      </c>
    </row>
    <row r="536" spans="1:3" ht="17.25" thickTop="1" thickBot="1" x14ac:dyDescent="0.3">
      <c r="A536" s="9" t="s">
        <v>52</v>
      </c>
      <c r="B536" s="9" t="s">
        <v>575</v>
      </c>
      <c r="C536" s="10">
        <v>5</v>
      </c>
    </row>
    <row r="537" spans="1:3" ht="17.25" thickTop="1" thickBot="1" x14ac:dyDescent="0.3">
      <c r="A537" s="9" t="s">
        <v>52</v>
      </c>
      <c r="B537" s="9" t="s">
        <v>576</v>
      </c>
      <c r="C537" s="10">
        <v>5</v>
      </c>
    </row>
    <row r="538" spans="1:3" ht="17.25" thickTop="1" thickBot="1" x14ac:dyDescent="0.3">
      <c r="A538" s="9" t="s">
        <v>52</v>
      </c>
      <c r="B538" s="9" t="s">
        <v>577</v>
      </c>
      <c r="C538" s="10">
        <v>5</v>
      </c>
    </row>
    <row r="539" spans="1:3" ht="17.25" thickTop="1" thickBot="1" x14ac:dyDescent="0.3">
      <c r="A539" s="9" t="s">
        <v>52</v>
      </c>
      <c r="B539" s="9" t="s">
        <v>578</v>
      </c>
      <c r="C539" s="10">
        <v>5</v>
      </c>
    </row>
    <row r="540" spans="1:3" ht="17.25" thickTop="1" thickBot="1" x14ac:dyDescent="0.3">
      <c r="A540" s="9" t="s">
        <v>52</v>
      </c>
      <c r="B540" s="9" t="s">
        <v>579</v>
      </c>
      <c r="C540" s="10">
        <v>7</v>
      </c>
    </row>
    <row r="541" spans="1:3" ht="17.25" thickTop="1" thickBot="1" x14ac:dyDescent="0.3">
      <c r="A541" s="9" t="s">
        <v>52</v>
      </c>
      <c r="B541" s="9" t="s">
        <v>580</v>
      </c>
      <c r="C541" s="10">
        <v>6</v>
      </c>
    </row>
    <row r="542" spans="1:3" ht="17.25" thickTop="1" thickBot="1" x14ac:dyDescent="0.3">
      <c r="A542" s="9" t="s">
        <v>52</v>
      </c>
      <c r="B542" s="9" t="s">
        <v>581</v>
      </c>
      <c r="C542" s="10">
        <v>15</v>
      </c>
    </row>
    <row r="543" spans="1:3" ht="17.25" thickTop="1" thickBot="1" x14ac:dyDescent="0.3">
      <c r="A543" s="9" t="s">
        <v>52</v>
      </c>
      <c r="B543" s="9" t="s">
        <v>582</v>
      </c>
      <c r="C543" s="10">
        <v>1</v>
      </c>
    </row>
    <row r="544" spans="1:3" ht="17.25" thickTop="1" thickBot="1" x14ac:dyDescent="0.3">
      <c r="A544" s="9" t="s">
        <v>104</v>
      </c>
      <c r="B544" s="9" t="s">
        <v>583</v>
      </c>
      <c r="C544" s="10">
        <v>7</v>
      </c>
    </row>
    <row r="545" spans="1:3" ht="17.25" thickTop="1" thickBot="1" x14ac:dyDescent="0.3">
      <c r="A545" s="9" t="s">
        <v>52</v>
      </c>
      <c r="B545" s="9" t="s">
        <v>584</v>
      </c>
      <c r="C545" s="10">
        <v>15</v>
      </c>
    </row>
    <row r="546" spans="1:3" ht="17.25" thickTop="1" thickBot="1" x14ac:dyDescent="0.3">
      <c r="A546" s="9" t="s">
        <v>52</v>
      </c>
      <c r="B546" s="9" t="s">
        <v>585</v>
      </c>
      <c r="C546" s="10">
        <v>9</v>
      </c>
    </row>
    <row r="547" spans="1:3" ht="17.25" thickTop="1" thickBot="1" x14ac:dyDescent="0.3">
      <c r="A547" s="9" t="s">
        <v>54</v>
      </c>
      <c r="B547" s="9" t="s">
        <v>586</v>
      </c>
      <c r="C547" s="10">
        <v>18</v>
      </c>
    </row>
    <row r="548" spans="1:3" ht="17.25" thickTop="1" thickBot="1" x14ac:dyDescent="0.3">
      <c r="A548" s="9" t="s">
        <v>60</v>
      </c>
      <c r="B548" s="9" t="s">
        <v>587</v>
      </c>
      <c r="C548" s="10">
        <v>13</v>
      </c>
    </row>
    <row r="549" spans="1:3" ht="17.25" thickTop="1" thickBot="1" x14ac:dyDescent="0.3">
      <c r="A549" s="9" t="s">
        <v>52</v>
      </c>
      <c r="B549" s="9" t="s">
        <v>588</v>
      </c>
      <c r="C549" s="10">
        <v>8</v>
      </c>
    </row>
    <row r="550" spans="1:3" ht="17.25" thickTop="1" thickBot="1" x14ac:dyDescent="0.3">
      <c r="A550" s="9" t="s">
        <v>52</v>
      </c>
      <c r="B550" s="9" t="s">
        <v>589</v>
      </c>
      <c r="C550" s="10">
        <v>8</v>
      </c>
    </row>
    <row r="551" spans="1:3" ht="17.25" thickTop="1" thickBot="1" x14ac:dyDescent="0.3">
      <c r="A551" s="9" t="s">
        <v>52</v>
      </c>
      <c r="B551" s="9" t="s">
        <v>590</v>
      </c>
      <c r="C551" s="10">
        <v>15</v>
      </c>
    </row>
    <row r="552" spans="1:3" ht="17.25" thickTop="1" thickBot="1" x14ac:dyDescent="0.3">
      <c r="A552" s="9" t="s">
        <v>52</v>
      </c>
      <c r="B552" s="9" t="s">
        <v>591</v>
      </c>
      <c r="C552" s="10">
        <v>28</v>
      </c>
    </row>
    <row r="553" spans="1:3" ht="17.25" thickTop="1" thickBot="1" x14ac:dyDescent="0.3">
      <c r="A553" s="9" t="s">
        <v>52</v>
      </c>
      <c r="B553" s="9" t="s">
        <v>592</v>
      </c>
      <c r="C553" s="10">
        <v>90</v>
      </c>
    </row>
    <row r="554" spans="1:3" ht="17.25" thickTop="1" thickBot="1" x14ac:dyDescent="0.3">
      <c r="A554" s="9" t="s">
        <v>52</v>
      </c>
      <c r="B554" s="9" t="s">
        <v>593</v>
      </c>
      <c r="C554" s="10">
        <v>12</v>
      </c>
    </row>
    <row r="555" spans="1:3" ht="17.25" thickTop="1" thickBot="1" x14ac:dyDescent="0.3">
      <c r="A555" s="9" t="s">
        <v>52</v>
      </c>
      <c r="B555" s="9" t="s">
        <v>594</v>
      </c>
      <c r="C555" s="10">
        <v>8</v>
      </c>
    </row>
    <row r="556" spans="1:3" ht="17.25" thickTop="1" thickBot="1" x14ac:dyDescent="0.3">
      <c r="A556" s="9" t="s">
        <v>52</v>
      </c>
      <c r="B556" s="9" t="s">
        <v>595</v>
      </c>
      <c r="C556" s="10">
        <v>8</v>
      </c>
    </row>
    <row r="557" spans="1:3" ht="17.25" thickTop="1" thickBot="1" x14ac:dyDescent="0.3">
      <c r="A557" s="9" t="s">
        <v>52</v>
      </c>
      <c r="B557" s="9" t="s">
        <v>596</v>
      </c>
      <c r="C557" s="10">
        <v>4</v>
      </c>
    </row>
    <row r="558" spans="1:3" ht="17.25" thickTop="1" thickBot="1" x14ac:dyDescent="0.3">
      <c r="A558" s="9" t="s">
        <v>52</v>
      </c>
      <c r="B558" s="9" t="s">
        <v>597</v>
      </c>
      <c r="C558" s="10">
        <v>4</v>
      </c>
    </row>
    <row r="559" spans="1:3" ht="17.25" thickTop="1" thickBot="1" x14ac:dyDescent="0.3">
      <c r="A559" s="9" t="s">
        <v>54</v>
      </c>
      <c r="B559" s="9" t="s">
        <v>598</v>
      </c>
      <c r="C559" s="10">
        <v>12</v>
      </c>
    </row>
    <row r="560" spans="1:3" ht="17.25" thickTop="1" thickBot="1" x14ac:dyDescent="0.3">
      <c r="A560" s="9" t="s">
        <v>54</v>
      </c>
      <c r="B560" s="9" t="s">
        <v>599</v>
      </c>
      <c r="C560" s="10">
        <v>16</v>
      </c>
    </row>
    <row r="561" spans="1:3" ht="17.25" thickTop="1" thickBot="1" x14ac:dyDescent="0.3">
      <c r="A561" s="9" t="s">
        <v>54</v>
      </c>
      <c r="B561" s="9" t="s">
        <v>600</v>
      </c>
      <c r="C561" s="10">
        <v>16</v>
      </c>
    </row>
    <row r="562" spans="1:3" ht="17.25" thickTop="1" thickBot="1" x14ac:dyDescent="0.3">
      <c r="A562" s="9" t="s">
        <v>52</v>
      </c>
      <c r="B562" s="9" t="s">
        <v>601</v>
      </c>
      <c r="C562" s="10">
        <v>16</v>
      </c>
    </row>
    <row r="563" spans="1:3" ht="17.25" thickTop="1" thickBot="1" x14ac:dyDescent="0.3">
      <c r="A563" s="9" t="s">
        <v>52</v>
      </c>
      <c r="B563" s="9" t="s">
        <v>602</v>
      </c>
      <c r="C563" s="10">
        <v>15</v>
      </c>
    </row>
    <row r="564" spans="1:3" ht="17.25" thickTop="1" thickBot="1" x14ac:dyDescent="0.3">
      <c r="A564" s="9" t="s">
        <v>52</v>
      </c>
      <c r="B564" s="9" t="s">
        <v>603</v>
      </c>
      <c r="C564" s="10">
        <v>15</v>
      </c>
    </row>
    <row r="565" spans="1:3" ht="17.25" thickTop="1" thickBot="1" x14ac:dyDescent="0.3">
      <c r="A565" s="9" t="s">
        <v>52</v>
      </c>
      <c r="B565" s="9" t="s">
        <v>604</v>
      </c>
      <c r="C565" s="10">
        <v>4</v>
      </c>
    </row>
    <row r="566" spans="1:3" ht="17.25" thickTop="1" thickBot="1" x14ac:dyDescent="0.3">
      <c r="A566" s="9" t="s">
        <v>52</v>
      </c>
      <c r="B566" s="9" t="s">
        <v>605</v>
      </c>
      <c r="C566" s="10">
        <v>14</v>
      </c>
    </row>
    <row r="567" spans="1:3" ht="17.25" thickTop="1" thickBot="1" x14ac:dyDescent="0.3">
      <c r="A567" s="9" t="s">
        <v>52</v>
      </c>
      <c r="B567" s="9" t="s">
        <v>606</v>
      </c>
      <c r="C567" s="10">
        <v>6</v>
      </c>
    </row>
    <row r="568" spans="1:3" ht="17.25" thickTop="1" thickBot="1" x14ac:dyDescent="0.3">
      <c r="A568" s="9" t="s">
        <v>52</v>
      </c>
      <c r="B568" s="9" t="s">
        <v>607</v>
      </c>
      <c r="C568" s="10">
        <v>9</v>
      </c>
    </row>
    <row r="569" spans="1:3" ht="17.25" thickTop="1" thickBot="1" x14ac:dyDescent="0.3">
      <c r="A569" s="9" t="s">
        <v>54</v>
      </c>
      <c r="B569" s="9" t="s">
        <v>608</v>
      </c>
      <c r="C569" s="10">
        <v>78</v>
      </c>
    </row>
    <row r="570" spans="1:3" ht="17.25" thickTop="1" thickBot="1" x14ac:dyDescent="0.3">
      <c r="A570" s="9" t="s">
        <v>104</v>
      </c>
      <c r="B570" s="9" t="s">
        <v>609</v>
      </c>
      <c r="C570" s="10">
        <v>62</v>
      </c>
    </row>
    <row r="571" spans="1:3" ht="17.25" thickTop="1" thickBot="1" x14ac:dyDescent="0.3">
      <c r="A571" s="9" t="s">
        <v>104</v>
      </c>
      <c r="B571" s="9" t="s">
        <v>610</v>
      </c>
      <c r="C571" s="10">
        <v>80</v>
      </c>
    </row>
    <row r="572" spans="1:3" ht="17.25" thickTop="1" thickBot="1" x14ac:dyDescent="0.3">
      <c r="A572" s="9" t="s">
        <v>54</v>
      </c>
      <c r="B572" s="9" t="s">
        <v>611</v>
      </c>
      <c r="C572" s="10">
        <v>26</v>
      </c>
    </row>
    <row r="573" spans="1:3" ht="17.25" thickTop="1" thickBot="1" x14ac:dyDescent="0.3">
      <c r="A573" s="9" t="s">
        <v>54</v>
      </c>
      <c r="B573" s="9" t="s">
        <v>612</v>
      </c>
      <c r="C573" s="10">
        <v>26</v>
      </c>
    </row>
    <row r="574" spans="1:3" ht="17.25" thickTop="1" thickBot="1" x14ac:dyDescent="0.3">
      <c r="A574" s="9" t="s">
        <v>63</v>
      </c>
      <c r="B574" s="9" t="s">
        <v>613</v>
      </c>
      <c r="C574" s="10">
        <v>26</v>
      </c>
    </row>
    <row r="575" spans="1:3" ht="17.25" thickTop="1" thickBot="1" x14ac:dyDescent="0.3">
      <c r="A575" s="9" t="s">
        <v>104</v>
      </c>
      <c r="B575" s="9" t="s">
        <v>614</v>
      </c>
      <c r="C575" s="10">
        <v>3</v>
      </c>
    </row>
    <row r="576" spans="1:3" ht="17.25" thickTop="1" thickBot="1" x14ac:dyDescent="0.3">
      <c r="A576" s="9" t="s">
        <v>52</v>
      </c>
      <c r="B576" s="9" t="s">
        <v>615</v>
      </c>
      <c r="C576" s="10">
        <v>15</v>
      </c>
    </row>
    <row r="577" spans="1:3" ht="17.25" thickTop="1" thickBot="1" x14ac:dyDescent="0.3">
      <c r="A577" s="9" t="s">
        <v>52</v>
      </c>
      <c r="B577" s="9" t="s">
        <v>616</v>
      </c>
      <c r="C577" s="10">
        <v>8</v>
      </c>
    </row>
    <row r="578" spans="1:3" ht="17.25" thickTop="1" thickBot="1" x14ac:dyDescent="0.3">
      <c r="A578" s="9" t="s">
        <v>52</v>
      </c>
      <c r="B578" s="9" t="s">
        <v>617</v>
      </c>
      <c r="C578" s="10">
        <v>14</v>
      </c>
    </row>
    <row r="579" spans="1:3" ht="17.25" thickTop="1" thickBot="1" x14ac:dyDescent="0.3">
      <c r="A579" s="9" t="s">
        <v>52</v>
      </c>
      <c r="B579" s="9" t="s">
        <v>618</v>
      </c>
      <c r="C579" s="10">
        <v>5</v>
      </c>
    </row>
    <row r="580" spans="1:3" ht="17.25" thickTop="1" thickBot="1" x14ac:dyDescent="0.3">
      <c r="A580" s="9" t="s">
        <v>52</v>
      </c>
      <c r="B580" s="9" t="s">
        <v>619</v>
      </c>
      <c r="C580" s="10">
        <v>10</v>
      </c>
    </row>
    <row r="581" spans="1:3" ht="17.25" thickTop="1" thickBot="1" x14ac:dyDescent="0.3">
      <c r="A581" s="9" t="s">
        <v>52</v>
      </c>
      <c r="B581" s="9" t="s">
        <v>620</v>
      </c>
      <c r="C581" s="10">
        <v>12</v>
      </c>
    </row>
    <row r="582" spans="1:3" ht="17.25" thickTop="1" thickBot="1" x14ac:dyDescent="0.3">
      <c r="A582" s="9" t="s">
        <v>52</v>
      </c>
      <c r="B582" s="9" t="s">
        <v>621</v>
      </c>
      <c r="C582" s="10">
        <v>8</v>
      </c>
    </row>
    <row r="583" spans="1:3" ht="17.25" thickTop="1" thickBot="1" x14ac:dyDescent="0.3">
      <c r="A583" s="9" t="s">
        <v>63</v>
      </c>
      <c r="B583" s="9" t="s">
        <v>622</v>
      </c>
      <c r="C583" s="10">
        <v>5</v>
      </c>
    </row>
    <row r="584" spans="1:3" ht="17.25" thickTop="1" thickBot="1" x14ac:dyDescent="0.3">
      <c r="A584" s="9" t="s">
        <v>52</v>
      </c>
      <c r="B584" s="9" t="s">
        <v>623</v>
      </c>
      <c r="C584" s="10">
        <v>8</v>
      </c>
    </row>
    <row r="585" spans="1:3" ht="17.25" thickTop="1" thickBot="1" x14ac:dyDescent="0.3">
      <c r="A585" s="9" t="s">
        <v>52</v>
      </c>
      <c r="B585" s="9" t="s">
        <v>624</v>
      </c>
      <c r="C585" s="10">
        <v>8</v>
      </c>
    </row>
    <row r="586" spans="1:3" ht="17.25" thickTop="1" thickBot="1" x14ac:dyDescent="0.3">
      <c r="A586" s="9" t="s">
        <v>52</v>
      </c>
      <c r="B586" s="9" t="s">
        <v>625</v>
      </c>
      <c r="C586" s="10">
        <v>4</v>
      </c>
    </row>
    <row r="587" spans="1:3" ht="17.25" thickTop="1" thickBot="1" x14ac:dyDescent="0.3">
      <c r="A587" s="9" t="s">
        <v>52</v>
      </c>
      <c r="B587" s="9" t="s">
        <v>626</v>
      </c>
      <c r="C587" s="10">
        <v>15</v>
      </c>
    </row>
    <row r="588" spans="1:3" ht="17.25" thickTop="1" thickBot="1" x14ac:dyDescent="0.3">
      <c r="A588" s="9" t="s">
        <v>52</v>
      </c>
      <c r="B588" s="9" t="s">
        <v>627</v>
      </c>
      <c r="C588" s="10">
        <v>3</v>
      </c>
    </row>
    <row r="589" spans="1:3" ht="17.25" thickTop="1" thickBot="1" x14ac:dyDescent="0.3">
      <c r="A589" s="9" t="s">
        <v>52</v>
      </c>
      <c r="B589" s="9" t="s">
        <v>628</v>
      </c>
      <c r="C589" s="10">
        <v>10</v>
      </c>
    </row>
    <row r="590" spans="1:3" ht="17.25" thickTop="1" thickBot="1" x14ac:dyDescent="0.3">
      <c r="A590" s="9" t="s">
        <v>54</v>
      </c>
      <c r="B590" s="9" t="s">
        <v>629</v>
      </c>
      <c r="C590" s="10">
        <v>8</v>
      </c>
    </row>
    <row r="591" spans="1:3" ht="17.25" thickTop="1" thickBot="1" x14ac:dyDescent="0.3">
      <c r="A591" s="9" t="s">
        <v>52</v>
      </c>
      <c r="B591" s="9" t="s">
        <v>630</v>
      </c>
      <c r="C591" s="10">
        <v>6</v>
      </c>
    </row>
    <row r="592" spans="1:3" ht="17.25" thickTop="1" thickBot="1" x14ac:dyDescent="0.3">
      <c r="A592" s="9" t="s">
        <v>52</v>
      </c>
      <c r="B592" s="9" t="s">
        <v>631</v>
      </c>
      <c r="C592" s="10">
        <v>4</v>
      </c>
    </row>
    <row r="593" spans="1:3" ht="17.25" thickTop="1" thickBot="1" x14ac:dyDescent="0.3">
      <c r="A593" s="9" t="s">
        <v>52</v>
      </c>
      <c r="B593" s="9" t="s">
        <v>632</v>
      </c>
      <c r="C593" s="10">
        <v>13</v>
      </c>
    </row>
    <row r="594" spans="1:3" ht="17.25" thickTop="1" thickBot="1" x14ac:dyDescent="0.3">
      <c r="A594" s="9" t="s">
        <v>63</v>
      </c>
      <c r="B594" s="9" t="s">
        <v>633</v>
      </c>
      <c r="C594" s="10">
        <v>5</v>
      </c>
    </row>
    <row r="595" spans="1:3" ht="17.25" thickTop="1" thickBot="1" x14ac:dyDescent="0.3">
      <c r="A595" s="9" t="s">
        <v>52</v>
      </c>
      <c r="B595" s="9" t="s">
        <v>634</v>
      </c>
      <c r="C595" s="10">
        <v>7</v>
      </c>
    </row>
    <row r="596" spans="1:3" ht="17.25" thickTop="1" thickBot="1" x14ac:dyDescent="0.3">
      <c r="A596" s="9" t="s">
        <v>54</v>
      </c>
      <c r="B596" s="9" t="s">
        <v>635</v>
      </c>
      <c r="C596" s="10">
        <v>12</v>
      </c>
    </row>
    <row r="597" spans="1:3" ht="17.25" thickTop="1" thickBot="1" x14ac:dyDescent="0.3">
      <c r="A597" s="9" t="s">
        <v>52</v>
      </c>
      <c r="B597" s="9" t="s">
        <v>636</v>
      </c>
      <c r="C597" s="10">
        <v>6</v>
      </c>
    </row>
    <row r="598" spans="1:3" ht="17.25" thickTop="1" thickBot="1" x14ac:dyDescent="0.3">
      <c r="A598" s="9" t="s">
        <v>52</v>
      </c>
      <c r="B598" s="9" t="s">
        <v>637</v>
      </c>
      <c r="C598" s="10">
        <v>3</v>
      </c>
    </row>
    <row r="599" spans="1:3" ht="17.25" thickTop="1" thickBot="1" x14ac:dyDescent="0.3">
      <c r="A599" s="9" t="s">
        <v>52</v>
      </c>
      <c r="B599" s="9" t="s">
        <v>638</v>
      </c>
      <c r="C599" s="10">
        <v>24</v>
      </c>
    </row>
    <row r="600" spans="1:3" ht="17.25" thickTop="1" thickBot="1" x14ac:dyDescent="0.3">
      <c r="A600" s="9" t="s">
        <v>52</v>
      </c>
      <c r="B600" s="9" t="s">
        <v>639</v>
      </c>
      <c r="C600" s="10">
        <v>4</v>
      </c>
    </row>
    <row r="601" spans="1:3" ht="17.25" thickTop="1" thickBot="1" x14ac:dyDescent="0.3">
      <c r="A601" s="9" t="s">
        <v>104</v>
      </c>
      <c r="B601" s="9" t="s">
        <v>640</v>
      </c>
      <c r="C601" s="10">
        <v>5</v>
      </c>
    </row>
    <row r="602" spans="1:3" ht="17.25" thickTop="1" thickBot="1" x14ac:dyDescent="0.3">
      <c r="A602" s="9" t="s">
        <v>52</v>
      </c>
      <c r="B602" s="9" t="s">
        <v>641</v>
      </c>
      <c r="C602" s="10">
        <v>15</v>
      </c>
    </row>
    <row r="603" spans="1:3" ht="17.25" thickTop="1" thickBot="1" x14ac:dyDescent="0.3">
      <c r="A603" s="9" t="s">
        <v>52</v>
      </c>
      <c r="B603" s="9" t="s">
        <v>642</v>
      </c>
      <c r="C603" s="10">
        <v>18</v>
      </c>
    </row>
    <row r="604" spans="1:3" ht="17.25" thickTop="1" thickBot="1" x14ac:dyDescent="0.3">
      <c r="A604" s="9" t="s">
        <v>52</v>
      </c>
      <c r="B604" s="9" t="s">
        <v>643</v>
      </c>
      <c r="C604" s="10">
        <v>6</v>
      </c>
    </row>
    <row r="605" spans="1:3" ht="17.25" thickTop="1" thickBot="1" x14ac:dyDescent="0.3">
      <c r="A605" s="9" t="s">
        <v>54</v>
      </c>
      <c r="B605" s="9" t="s">
        <v>644</v>
      </c>
      <c r="C605" s="10">
        <v>22</v>
      </c>
    </row>
    <row r="606" spans="1:3" ht="17.25" thickTop="1" thickBot="1" x14ac:dyDescent="0.3">
      <c r="A606" s="9" t="s">
        <v>54</v>
      </c>
      <c r="B606" s="9" t="s">
        <v>645</v>
      </c>
      <c r="C606" s="10">
        <v>72</v>
      </c>
    </row>
    <row r="607" spans="1:3" ht="17.25" thickTop="1" thickBot="1" x14ac:dyDescent="0.3">
      <c r="A607" s="9" t="s">
        <v>97</v>
      </c>
      <c r="B607" s="9" t="s">
        <v>646</v>
      </c>
      <c r="C607" s="10">
        <v>12</v>
      </c>
    </row>
    <row r="608" spans="1:3" ht="17.25" thickTop="1" thickBot="1" x14ac:dyDescent="0.3">
      <c r="A608" s="9" t="s">
        <v>52</v>
      </c>
      <c r="B608" s="9" t="s">
        <v>647</v>
      </c>
      <c r="C608" s="10">
        <v>7</v>
      </c>
    </row>
    <row r="609" spans="1:3" ht="17.25" thickTop="1" thickBot="1" x14ac:dyDescent="0.3">
      <c r="A609" s="9" t="s">
        <v>52</v>
      </c>
      <c r="B609" s="9" t="s">
        <v>648</v>
      </c>
      <c r="C609" s="10">
        <v>15</v>
      </c>
    </row>
    <row r="610" spans="1:3" ht="17.25" thickTop="1" thickBot="1" x14ac:dyDescent="0.3">
      <c r="A610" s="9" t="s">
        <v>52</v>
      </c>
      <c r="B610" s="9" t="s">
        <v>649</v>
      </c>
      <c r="C610" s="10">
        <v>80</v>
      </c>
    </row>
    <row r="611" spans="1:3" ht="17.25" thickTop="1" thickBot="1" x14ac:dyDescent="0.3">
      <c r="A611" s="9" t="s">
        <v>104</v>
      </c>
      <c r="B611" s="9" t="s">
        <v>650</v>
      </c>
      <c r="C611" s="10">
        <v>6</v>
      </c>
    </row>
    <row r="612" spans="1:3" ht="17.25" thickTop="1" thickBot="1" x14ac:dyDescent="0.3">
      <c r="A612" s="9" t="s">
        <v>63</v>
      </c>
      <c r="B612" s="9" t="s">
        <v>651</v>
      </c>
      <c r="C612" s="10">
        <v>6</v>
      </c>
    </row>
    <row r="613" spans="1:3" ht="17.25" thickTop="1" thickBot="1" x14ac:dyDescent="0.3">
      <c r="A613" s="9" t="s">
        <v>63</v>
      </c>
      <c r="B613" s="9" t="s">
        <v>652</v>
      </c>
      <c r="C613" s="10">
        <v>6</v>
      </c>
    </row>
    <row r="614" spans="1:3" ht="17.25" thickTop="1" thickBot="1" x14ac:dyDescent="0.3">
      <c r="A614" s="9" t="s">
        <v>52</v>
      </c>
      <c r="B614" s="9" t="s">
        <v>653</v>
      </c>
      <c r="C614" s="10">
        <v>6</v>
      </c>
    </row>
    <row r="615" spans="1:3" ht="17.25" thickTop="1" thickBot="1" x14ac:dyDescent="0.3">
      <c r="A615" s="9" t="s">
        <v>63</v>
      </c>
      <c r="B615" s="9" t="s">
        <v>654</v>
      </c>
      <c r="C615" s="10">
        <v>6</v>
      </c>
    </row>
    <row r="616" spans="1:3" ht="17.25" thickTop="1" thickBot="1" x14ac:dyDescent="0.3">
      <c r="A616" s="9" t="s">
        <v>52</v>
      </c>
      <c r="B616" s="9" t="s">
        <v>655</v>
      </c>
      <c r="C616" s="10">
        <v>10</v>
      </c>
    </row>
    <row r="617" spans="1:3" ht="17.25" thickTop="1" thickBot="1" x14ac:dyDescent="0.3">
      <c r="A617" s="9" t="s">
        <v>52</v>
      </c>
      <c r="B617" s="9" t="s">
        <v>656</v>
      </c>
      <c r="C617" s="10">
        <v>14</v>
      </c>
    </row>
    <row r="618" spans="1:3" ht="17.25" thickTop="1" thickBot="1" x14ac:dyDescent="0.3">
      <c r="A618" s="9" t="s">
        <v>104</v>
      </c>
      <c r="B618" s="9" t="s">
        <v>657</v>
      </c>
      <c r="C618" s="10">
        <v>9</v>
      </c>
    </row>
    <row r="619" spans="1:3" ht="17.25" thickTop="1" thickBot="1" x14ac:dyDescent="0.3">
      <c r="A619" s="9" t="s">
        <v>52</v>
      </c>
      <c r="B619" s="9" t="s">
        <v>658</v>
      </c>
      <c r="C619" s="10">
        <v>7</v>
      </c>
    </row>
    <row r="620" spans="1:3" ht="17.25" thickTop="1" thickBot="1" x14ac:dyDescent="0.3">
      <c r="A620" s="9" t="s">
        <v>52</v>
      </c>
      <c r="B620" s="9" t="s">
        <v>659</v>
      </c>
      <c r="C620" s="10">
        <v>5</v>
      </c>
    </row>
    <row r="621" spans="1:3" ht="17.25" thickTop="1" thickBot="1" x14ac:dyDescent="0.3">
      <c r="A621" s="9" t="s">
        <v>52</v>
      </c>
      <c r="B621" s="9" t="s">
        <v>660</v>
      </c>
      <c r="C621" s="10">
        <v>3</v>
      </c>
    </row>
    <row r="622" spans="1:3" ht="17.25" thickTop="1" thickBot="1" x14ac:dyDescent="0.3">
      <c r="A622" s="9" t="s">
        <v>52</v>
      </c>
      <c r="B622" s="9" t="s">
        <v>661</v>
      </c>
      <c r="C622" s="10">
        <v>14</v>
      </c>
    </row>
    <row r="623" spans="1:3" ht="17.25" thickTop="1" thickBot="1" x14ac:dyDescent="0.3">
      <c r="A623" s="9" t="s">
        <v>52</v>
      </c>
      <c r="B623" s="9" t="s">
        <v>662</v>
      </c>
      <c r="C623" s="10">
        <v>8</v>
      </c>
    </row>
    <row r="624" spans="1:3" ht="17.25" thickTop="1" thickBot="1" x14ac:dyDescent="0.3">
      <c r="A624" s="9" t="s">
        <v>52</v>
      </c>
      <c r="B624" s="9" t="s">
        <v>663</v>
      </c>
      <c r="C624" s="10">
        <v>80</v>
      </c>
    </row>
    <row r="625" spans="1:3" ht="17.25" thickTop="1" thickBot="1" x14ac:dyDescent="0.3">
      <c r="A625" s="9" t="s">
        <v>52</v>
      </c>
      <c r="B625" s="9" t="s">
        <v>664</v>
      </c>
      <c r="C625" s="10">
        <v>80</v>
      </c>
    </row>
    <row r="626" spans="1:3" ht="17.25" thickTop="1" thickBot="1" x14ac:dyDescent="0.3">
      <c r="A626" s="9" t="s">
        <v>52</v>
      </c>
      <c r="B626" s="9" t="s">
        <v>665</v>
      </c>
      <c r="C626" s="10">
        <v>3</v>
      </c>
    </row>
    <row r="627" spans="1:3" ht="17.25" thickTop="1" thickBot="1" x14ac:dyDescent="0.3">
      <c r="A627" s="9" t="s">
        <v>52</v>
      </c>
      <c r="B627" s="9" t="s">
        <v>666</v>
      </c>
      <c r="C627" s="10">
        <v>12</v>
      </c>
    </row>
    <row r="628" spans="1:3" ht="17.25" thickTop="1" thickBot="1" x14ac:dyDescent="0.3">
      <c r="A628" s="9" t="s">
        <v>52</v>
      </c>
      <c r="B628" s="9" t="s">
        <v>667</v>
      </c>
      <c r="C628" s="10">
        <v>16</v>
      </c>
    </row>
    <row r="629" spans="1:3" ht="17.25" thickTop="1" thickBot="1" x14ac:dyDescent="0.3">
      <c r="A629" s="9" t="s">
        <v>54</v>
      </c>
      <c r="B629" s="9" t="s">
        <v>668</v>
      </c>
      <c r="C629" s="10">
        <v>16</v>
      </c>
    </row>
    <row r="630" spans="1:3" ht="17.25" thickTop="1" thickBot="1" x14ac:dyDescent="0.3">
      <c r="A630" s="9" t="s">
        <v>52</v>
      </c>
      <c r="B630" s="9" t="s">
        <v>669</v>
      </c>
      <c r="C630" s="10">
        <v>5</v>
      </c>
    </row>
    <row r="631" spans="1:3" ht="17.25" thickTop="1" thickBot="1" x14ac:dyDescent="0.3">
      <c r="A631" s="9" t="s">
        <v>192</v>
      </c>
      <c r="B631" s="9" t="s">
        <v>670</v>
      </c>
      <c r="C631" s="10">
        <v>4</v>
      </c>
    </row>
    <row r="632" spans="1:3" ht="17.25" thickTop="1" thickBot="1" x14ac:dyDescent="0.3">
      <c r="A632" s="9" t="s">
        <v>192</v>
      </c>
      <c r="B632" s="9" t="s">
        <v>671</v>
      </c>
      <c r="C632" s="10">
        <v>5</v>
      </c>
    </row>
    <row r="633" spans="1:3" ht="17.25" thickTop="1" thickBot="1" x14ac:dyDescent="0.3">
      <c r="A633" s="9" t="s">
        <v>54</v>
      </c>
      <c r="B633" s="9" t="s">
        <v>672</v>
      </c>
      <c r="C633" s="10">
        <v>2</v>
      </c>
    </row>
    <row r="634" spans="1:3" ht="17.25" thickTop="1" thickBot="1" x14ac:dyDescent="0.3">
      <c r="A634" s="9" t="s">
        <v>52</v>
      </c>
      <c r="B634" s="9" t="s">
        <v>673</v>
      </c>
      <c r="C634" s="10">
        <v>2</v>
      </c>
    </row>
    <row r="635" spans="1:3" ht="17.25" thickTop="1" thickBot="1" x14ac:dyDescent="0.3">
      <c r="A635" s="9" t="s">
        <v>54</v>
      </c>
      <c r="B635" s="9" t="s">
        <v>674</v>
      </c>
      <c r="C635" s="10">
        <v>20</v>
      </c>
    </row>
    <row r="636" spans="1:3" ht="17.25" thickTop="1" thickBot="1" x14ac:dyDescent="0.3">
      <c r="A636" s="9" t="s">
        <v>52</v>
      </c>
      <c r="B636" s="9" t="s">
        <v>675</v>
      </c>
      <c r="C636" s="10">
        <v>74</v>
      </c>
    </row>
    <row r="637" spans="1:3" ht="17.25" thickTop="1" thickBot="1" x14ac:dyDescent="0.3">
      <c r="A637" s="9" t="s">
        <v>52</v>
      </c>
      <c r="B637" s="9" t="s">
        <v>676</v>
      </c>
      <c r="C637" s="10">
        <v>80</v>
      </c>
    </row>
    <row r="638" spans="1:3" ht="17.25" thickTop="1" thickBot="1" x14ac:dyDescent="0.3">
      <c r="A638" s="9" t="s">
        <v>52</v>
      </c>
      <c r="B638" s="9" t="s">
        <v>677</v>
      </c>
      <c r="C638" s="10">
        <v>7</v>
      </c>
    </row>
    <row r="639" spans="1:3" ht="17.25" thickTop="1" thickBot="1" x14ac:dyDescent="0.3">
      <c r="A639" s="9" t="s">
        <v>52</v>
      </c>
      <c r="B639" s="9" t="s">
        <v>678</v>
      </c>
      <c r="C639" s="10">
        <v>48</v>
      </c>
    </row>
    <row r="640" spans="1:3" ht="17.25" thickTop="1" thickBot="1" x14ac:dyDescent="0.3">
      <c r="A640" s="9" t="s">
        <v>118</v>
      </c>
      <c r="B640" s="9" t="s">
        <v>679</v>
      </c>
      <c r="C640" s="10">
        <v>28</v>
      </c>
    </row>
    <row r="641" spans="1:3" ht="17.25" thickTop="1" thickBot="1" x14ac:dyDescent="0.3">
      <c r="A641" s="9" t="s">
        <v>54</v>
      </c>
      <c r="B641" s="9" t="s">
        <v>680</v>
      </c>
      <c r="C641" s="10">
        <v>13</v>
      </c>
    </row>
    <row r="642" spans="1:3" ht="17.25" thickTop="1" thickBot="1" x14ac:dyDescent="0.3">
      <c r="A642" s="9" t="s">
        <v>54</v>
      </c>
      <c r="B642" s="9" t="s">
        <v>681</v>
      </c>
      <c r="C642" s="10">
        <v>13</v>
      </c>
    </row>
    <row r="643" spans="1:3" ht="17.25" thickTop="1" thickBot="1" x14ac:dyDescent="0.3">
      <c r="A643" s="9" t="s">
        <v>54</v>
      </c>
      <c r="B643" s="9" t="s">
        <v>682</v>
      </c>
      <c r="C643" s="10">
        <v>13</v>
      </c>
    </row>
    <row r="644" spans="1:3" ht="17.25" thickTop="1" thickBot="1" x14ac:dyDescent="0.3">
      <c r="A644" s="9" t="s">
        <v>54</v>
      </c>
      <c r="B644" s="9" t="s">
        <v>683</v>
      </c>
      <c r="C644" s="10">
        <v>64</v>
      </c>
    </row>
    <row r="645" spans="1:3" ht="17.25" thickTop="1" thickBot="1" x14ac:dyDescent="0.3">
      <c r="A645" s="9" t="s">
        <v>52</v>
      </c>
      <c r="B645" s="9" t="s">
        <v>684</v>
      </c>
      <c r="C645" s="10">
        <v>10</v>
      </c>
    </row>
    <row r="646" spans="1:3" ht="17.25" thickTop="1" thickBot="1" x14ac:dyDescent="0.3">
      <c r="A646" s="9" t="s">
        <v>54</v>
      </c>
      <c r="B646" s="9" t="s">
        <v>685</v>
      </c>
      <c r="C646" s="10">
        <v>11</v>
      </c>
    </row>
    <row r="647" spans="1:3" ht="17.25" thickTop="1" thickBot="1" x14ac:dyDescent="0.3">
      <c r="A647" s="9" t="s">
        <v>52</v>
      </c>
      <c r="B647" s="9" t="s">
        <v>686</v>
      </c>
      <c r="C647" s="10">
        <v>3</v>
      </c>
    </row>
    <row r="648" spans="1:3" ht="17.25" thickTop="1" thickBot="1" x14ac:dyDescent="0.3">
      <c r="A648" s="9" t="s">
        <v>54</v>
      </c>
      <c r="B648" s="9" t="s">
        <v>687</v>
      </c>
      <c r="C648" s="10">
        <v>13</v>
      </c>
    </row>
    <row r="649" spans="1:3" ht="17.25" thickTop="1" thickBot="1" x14ac:dyDescent="0.3">
      <c r="A649" s="9" t="s">
        <v>54</v>
      </c>
      <c r="B649" s="9" t="s">
        <v>688</v>
      </c>
      <c r="C649" s="10">
        <v>13</v>
      </c>
    </row>
    <row r="650" spans="1:3" ht="17.25" thickTop="1" thickBot="1" x14ac:dyDescent="0.3">
      <c r="A650" s="9" t="s">
        <v>54</v>
      </c>
      <c r="B650" s="9" t="s">
        <v>689</v>
      </c>
      <c r="C650" s="10">
        <v>13</v>
      </c>
    </row>
    <row r="651" spans="1:3" ht="17.25" thickTop="1" thickBot="1" x14ac:dyDescent="0.3">
      <c r="A651" s="9" t="s">
        <v>54</v>
      </c>
      <c r="B651" s="9" t="s">
        <v>690</v>
      </c>
      <c r="C651" s="10">
        <v>13</v>
      </c>
    </row>
    <row r="652" spans="1:3" ht="17.25" thickTop="1" thickBot="1" x14ac:dyDescent="0.3">
      <c r="A652" s="9" t="s">
        <v>54</v>
      </c>
      <c r="B652" s="9" t="s">
        <v>691</v>
      </c>
      <c r="C652" s="10">
        <v>26</v>
      </c>
    </row>
    <row r="653" spans="1:3" ht="17.25" thickTop="1" thickBot="1" x14ac:dyDescent="0.3">
      <c r="A653" s="9" t="s">
        <v>54</v>
      </c>
      <c r="B653" s="9" t="s">
        <v>692</v>
      </c>
      <c r="C653" s="10">
        <v>70</v>
      </c>
    </row>
    <row r="654" spans="1:3" ht="17.25" thickTop="1" thickBot="1" x14ac:dyDescent="0.3">
      <c r="A654" s="9" t="s">
        <v>52</v>
      </c>
      <c r="B654" s="9" t="s">
        <v>693</v>
      </c>
      <c r="C654" s="10">
        <v>13</v>
      </c>
    </row>
    <row r="655" spans="1:3" ht="17.25" thickTop="1" thickBot="1" x14ac:dyDescent="0.3">
      <c r="A655" s="9" t="s">
        <v>52</v>
      </c>
      <c r="B655" s="9" t="s">
        <v>694</v>
      </c>
      <c r="C655" s="10">
        <v>15</v>
      </c>
    </row>
    <row r="656" spans="1:3" ht="17.25" thickTop="1" thickBot="1" x14ac:dyDescent="0.3">
      <c r="A656" s="9" t="s">
        <v>52</v>
      </c>
      <c r="B656" s="9" t="s">
        <v>695</v>
      </c>
      <c r="C656" s="10">
        <v>70</v>
      </c>
    </row>
    <row r="657" spans="1:3" ht="17.25" thickTop="1" thickBot="1" x14ac:dyDescent="0.3">
      <c r="A657" s="9" t="s">
        <v>52</v>
      </c>
      <c r="B657" s="9" t="s">
        <v>696</v>
      </c>
      <c r="C657" s="10">
        <v>15</v>
      </c>
    </row>
    <row r="658" spans="1:3" ht="17.25" thickTop="1" thickBot="1" x14ac:dyDescent="0.3">
      <c r="A658" s="9" t="s">
        <v>52</v>
      </c>
      <c r="B658" s="9" t="s">
        <v>697</v>
      </c>
      <c r="C658" s="10">
        <v>15</v>
      </c>
    </row>
    <row r="659" spans="1:3" ht="17.25" thickTop="1" thickBot="1" x14ac:dyDescent="0.3">
      <c r="A659" s="9" t="s">
        <v>52</v>
      </c>
      <c r="B659" s="9" t="s">
        <v>698</v>
      </c>
      <c r="C659" s="10">
        <v>80</v>
      </c>
    </row>
    <row r="660" spans="1:3" ht="17.25" thickTop="1" thickBot="1" x14ac:dyDescent="0.3">
      <c r="A660" s="9" t="s">
        <v>52</v>
      </c>
      <c r="B660" s="9" t="s">
        <v>699</v>
      </c>
      <c r="C660" s="10">
        <v>80</v>
      </c>
    </row>
    <row r="661" spans="1:3" ht="17.25" thickTop="1" thickBot="1" x14ac:dyDescent="0.3">
      <c r="A661" s="9" t="s">
        <v>52</v>
      </c>
      <c r="B661" s="9" t="s">
        <v>700</v>
      </c>
      <c r="C661" s="10">
        <v>10</v>
      </c>
    </row>
    <row r="662" spans="1:3" ht="17.25" thickTop="1" thickBot="1" x14ac:dyDescent="0.3">
      <c r="A662" s="9" t="s">
        <v>54</v>
      </c>
      <c r="B662" s="9" t="s">
        <v>701</v>
      </c>
      <c r="C662" s="10">
        <v>11</v>
      </c>
    </row>
    <row r="663" spans="1:3" ht="17.25" thickTop="1" thickBot="1" x14ac:dyDescent="0.3">
      <c r="A663" s="9" t="s">
        <v>54</v>
      </c>
      <c r="B663" s="9" t="s">
        <v>702</v>
      </c>
      <c r="C663" s="10">
        <v>14</v>
      </c>
    </row>
    <row r="664" spans="1:3" ht="17.25" thickTop="1" thickBot="1" x14ac:dyDescent="0.3">
      <c r="A664" s="9" t="s">
        <v>54</v>
      </c>
      <c r="B664" s="9" t="s">
        <v>703</v>
      </c>
      <c r="C664" s="10">
        <v>14</v>
      </c>
    </row>
    <row r="665" spans="1:3" ht="17.25" thickTop="1" thickBot="1" x14ac:dyDescent="0.3">
      <c r="A665" s="9" t="s">
        <v>54</v>
      </c>
      <c r="B665" s="9" t="s">
        <v>704</v>
      </c>
      <c r="C665" s="10">
        <v>14</v>
      </c>
    </row>
    <row r="666" spans="1:3" ht="17.25" thickTop="1" thickBot="1" x14ac:dyDescent="0.3">
      <c r="A666" s="9" t="s">
        <v>54</v>
      </c>
      <c r="B666" s="9" t="s">
        <v>705</v>
      </c>
      <c r="C666" s="10">
        <v>7</v>
      </c>
    </row>
    <row r="667" spans="1:3" ht="17.25" thickTop="1" thickBot="1" x14ac:dyDescent="0.3">
      <c r="A667" s="9" t="s">
        <v>52</v>
      </c>
      <c r="B667" s="9" t="s">
        <v>706</v>
      </c>
      <c r="C667" s="10">
        <v>8</v>
      </c>
    </row>
    <row r="668" spans="1:3" ht="17.25" thickTop="1" thickBot="1" x14ac:dyDescent="0.3">
      <c r="A668" s="9" t="s">
        <v>52</v>
      </c>
      <c r="B668" s="9" t="s">
        <v>707</v>
      </c>
      <c r="C668" s="10">
        <v>18</v>
      </c>
    </row>
    <row r="669" spans="1:3" ht="17.25" thickTop="1" thickBot="1" x14ac:dyDescent="0.3">
      <c r="A669" s="9" t="s">
        <v>52</v>
      </c>
      <c r="B669" s="9" t="s">
        <v>708</v>
      </c>
      <c r="C669" s="10">
        <v>60</v>
      </c>
    </row>
    <row r="670" spans="1:3" ht="17.25" thickTop="1" thickBot="1" x14ac:dyDescent="0.3">
      <c r="A670" s="9" t="s">
        <v>52</v>
      </c>
      <c r="B670" s="9" t="s">
        <v>709</v>
      </c>
      <c r="C670" s="10">
        <v>7</v>
      </c>
    </row>
    <row r="671" spans="1:3" ht="17.25" thickTop="1" thickBot="1" x14ac:dyDescent="0.3">
      <c r="A671" s="9" t="s">
        <v>52</v>
      </c>
      <c r="B671" s="9" t="s">
        <v>710</v>
      </c>
      <c r="C671" s="10">
        <v>10</v>
      </c>
    </row>
    <row r="672" spans="1:3" ht="17.25" thickTop="1" thickBot="1" x14ac:dyDescent="0.3">
      <c r="A672" s="9" t="s">
        <v>104</v>
      </c>
      <c r="B672" s="9" t="s">
        <v>711</v>
      </c>
      <c r="C672" s="10">
        <v>6</v>
      </c>
    </row>
    <row r="673" spans="1:3" ht="17.25" thickTop="1" thickBot="1" x14ac:dyDescent="0.3">
      <c r="A673" s="9" t="s">
        <v>52</v>
      </c>
      <c r="B673" s="9" t="s">
        <v>712</v>
      </c>
      <c r="C673" s="10">
        <v>1</v>
      </c>
    </row>
    <row r="674" spans="1:3" ht="17.25" thickTop="1" thickBot="1" x14ac:dyDescent="0.3">
      <c r="A674" s="9" t="s">
        <v>52</v>
      </c>
      <c r="B674" s="9" t="s">
        <v>713</v>
      </c>
      <c r="C674" s="10">
        <v>6</v>
      </c>
    </row>
    <row r="675" spans="1:3" ht="17.25" thickTop="1" thickBot="1" x14ac:dyDescent="0.3">
      <c r="A675" s="9" t="s">
        <v>52</v>
      </c>
      <c r="B675" s="9" t="s">
        <v>714</v>
      </c>
      <c r="C675" s="10">
        <v>6</v>
      </c>
    </row>
    <row r="676" spans="1:3" ht="17.25" thickTop="1" thickBot="1" x14ac:dyDescent="0.3">
      <c r="A676" s="9" t="s">
        <v>52</v>
      </c>
      <c r="B676" s="9" t="s">
        <v>715</v>
      </c>
      <c r="C676" s="10">
        <v>5</v>
      </c>
    </row>
    <row r="677" spans="1:3" ht="17.25" thickTop="1" thickBot="1" x14ac:dyDescent="0.3">
      <c r="A677" s="9" t="s">
        <v>52</v>
      </c>
      <c r="B677" s="9" t="s">
        <v>716</v>
      </c>
      <c r="C677" s="10">
        <v>14</v>
      </c>
    </row>
    <row r="678" spans="1:3" ht="17.25" thickTop="1" thickBot="1" x14ac:dyDescent="0.3">
      <c r="A678" s="9" t="s">
        <v>717</v>
      </c>
      <c r="B678" s="9" t="s">
        <v>718</v>
      </c>
      <c r="C678" s="10">
        <v>4</v>
      </c>
    </row>
    <row r="679" spans="1:3" ht="17.25" thickTop="1" thickBot="1" x14ac:dyDescent="0.3">
      <c r="A679" s="9" t="s">
        <v>52</v>
      </c>
      <c r="B679" s="9" t="s">
        <v>719</v>
      </c>
      <c r="C679" s="10">
        <v>4</v>
      </c>
    </row>
    <row r="680" spans="1:3" ht="17.25" thickTop="1" thickBot="1" x14ac:dyDescent="0.3">
      <c r="A680" s="9" t="s">
        <v>52</v>
      </c>
      <c r="B680" s="9" t="s">
        <v>720</v>
      </c>
      <c r="C680" s="10">
        <v>5</v>
      </c>
    </row>
    <row r="681" spans="1:3" ht="17.25" thickTop="1" thickBot="1" x14ac:dyDescent="0.3">
      <c r="A681" s="9" t="s">
        <v>54</v>
      </c>
      <c r="B681" s="9" t="s">
        <v>721</v>
      </c>
      <c r="C681" s="10">
        <v>80</v>
      </c>
    </row>
    <row r="682" spans="1:3" ht="17.25" thickTop="1" thickBot="1" x14ac:dyDescent="0.3">
      <c r="A682" s="9" t="s">
        <v>54</v>
      </c>
      <c r="B682" s="9" t="s">
        <v>722</v>
      </c>
      <c r="C682" s="10">
        <v>58</v>
      </c>
    </row>
    <row r="683" spans="1:3" ht="17.25" thickTop="1" thickBot="1" x14ac:dyDescent="0.3">
      <c r="A683" s="9" t="s">
        <v>52</v>
      </c>
      <c r="B683" s="9" t="s">
        <v>723</v>
      </c>
      <c r="C683" s="10">
        <v>14</v>
      </c>
    </row>
    <row r="684" spans="1:3" ht="17.25" thickTop="1" thickBot="1" x14ac:dyDescent="0.3">
      <c r="A684" s="9" t="s">
        <v>52</v>
      </c>
      <c r="B684" s="9" t="s">
        <v>724</v>
      </c>
      <c r="C684" s="10">
        <v>6</v>
      </c>
    </row>
    <row r="685" spans="1:3" ht="17.25" thickTop="1" thickBot="1" x14ac:dyDescent="0.3">
      <c r="A685" s="9" t="s">
        <v>63</v>
      </c>
      <c r="B685" s="9" t="s">
        <v>725</v>
      </c>
      <c r="C685" s="10">
        <v>24</v>
      </c>
    </row>
    <row r="686" spans="1:3" ht="17.25" thickTop="1" thickBot="1" x14ac:dyDescent="0.3">
      <c r="A686" s="9" t="s">
        <v>52</v>
      </c>
      <c r="B686" s="9" t="s">
        <v>726</v>
      </c>
      <c r="C686" s="10">
        <v>24</v>
      </c>
    </row>
    <row r="687" spans="1:3" ht="17.25" thickTop="1" thickBot="1" x14ac:dyDescent="0.3">
      <c r="A687" s="9" t="s">
        <v>63</v>
      </c>
      <c r="B687" s="9" t="s">
        <v>727</v>
      </c>
      <c r="C687" s="10">
        <v>4</v>
      </c>
    </row>
    <row r="688" spans="1:3" ht="17.25" thickTop="1" thickBot="1" x14ac:dyDescent="0.3">
      <c r="A688" s="9" t="s">
        <v>52</v>
      </c>
      <c r="B688" s="9" t="s">
        <v>728</v>
      </c>
      <c r="C688" s="10">
        <v>6</v>
      </c>
    </row>
    <row r="689" spans="1:5" ht="17.25" thickTop="1" thickBot="1" x14ac:dyDescent="0.3">
      <c r="A689" s="9" t="s">
        <v>52</v>
      </c>
      <c r="B689" s="9" t="s">
        <v>729</v>
      </c>
      <c r="C689" s="10">
        <v>4</v>
      </c>
    </row>
    <row r="690" spans="1:5" ht="17.25" thickTop="1" thickBot="1" x14ac:dyDescent="0.3">
      <c r="A690" s="9" t="s">
        <v>52</v>
      </c>
      <c r="B690" s="9" t="s">
        <v>730</v>
      </c>
      <c r="C690" s="10">
        <v>9</v>
      </c>
    </row>
    <row r="691" spans="1:5" ht="17.25" thickTop="1" thickBot="1" x14ac:dyDescent="0.3">
      <c r="A691" s="9" t="s">
        <v>72</v>
      </c>
      <c r="B691" s="9" t="s">
        <v>731</v>
      </c>
      <c r="C691" s="10">
        <v>20</v>
      </c>
    </row>
    <row r="692" spans="1:5" ht="17.25" thickTop="1" thickBot="1" x14ac:dyDescent="0.3">
      <c r="A692" s="9" t="s">
        <v>54</v>
      </c>
      <c r="B692" s="9" t="s">
        <v>732</v>
      </c>
      <c r="C692" s="10">
        <v>20</v>
      </c>
    </row>
    <row r="693" spans="1:5" ht="17.25" thickTop="1" thickBot="1" x14ac:dyDescent="0.3">
      <c r="A693" s="9" t="s">
        <v>54</v>
      </c>
      <c r="B693" s="9" t="s">
        <v>733</v>
      </c>
      <c r="C693" s="10">
        <v>20</v>
      </c>
    </row>
    <row r="694" spans="1:5" ht="17.25" thickTop="1" thickBot="1" x14ac:dyDescent="0.3">
      <c r="A694" s="9" t="s">
        <v>52</v>
      </c>
      <c r="B694" s="9" t="s">
        <v>734</v>
      </c>
      <c r="C694" s="10">
        <v>24</v>
      </c>
    </row>
    <row r="695" spans="1:5" ht="17.25" thickTop="1" thickBot="1" x14ac:dyDescent="0.3">
      <c r="A695" s="9" t="s">
        <v>104</v>
      </c>
      <c r="B695" s="9" t="s">
        <v>735</v>
      </c>
      <c r="C695" s="10">
        <v>16</v>
      </c>
    </row>
    <row r="696" spans="1:5" ht="20.25" thickTop="1" thickBot="1" x14ac:dyDescent="0.35">
      <c r="A696" s="9" t="s">
        <v>52</v>
      </c>
      <c r="B696" s="9" t="s">
        <v>736</v>
      </c>
      <c r="C696" s="10">
        <v>5</v>
      </c>
      <c r="D696" s="11" t="s">
        <v>1155</v>
      </c>
      <c r="E696" s="13" t="s">
        <v>1168</v>
      </c>
    </row>
    <row r="697" spans="1:5" ht="17.25" thickTop="1" thickBot="1" x14ac:dyDescent="0.3">
      <c r="A697" s="9" t="s">
        <v>52</v>
      </c>
      <c r="B697" s="9" t="s">
        <v>737</v>
      </c>
      <c r="C697" s="10">
        <v>3</v>
      </c>
    </row>
    <row r="698" spans="1:5" ht="17.25" thickTop="1" thickBot="1" x14ac:dyDescent="0.3">
      <c r="A698" s="9" t="s">
        <v>52</v>
      </c>
      <c r="B698" s="9" t="s">
        <v>738</v>
      </c>
      <c r="C698" s="10">
        <v>13</v>
      </c>
    </row>
    <row r="699" spans="1:5" ht="17.25" thickTop="1" thickBot="1" x14ac:dyDescent="0.3">
      <c r="A699" s="9" t="s">
        <v>52</v>
      </c>
      <c r="B699" s="9" t="s">
        <v>739</v>
      </c>
      <c r="C699" s="10">
        <v>10</v>
      </c>
    </row>
    <row r="700" spans="1:5" ht="17.25" thickTop="1" thickBot="1" x14ac:dyDescent="0.3">
      <c r="A700" s="9" t="s">
        <v>52</v>
      </c>
      <c r="B700" s="9" t="s">
        <v>740</v>
      </c>
      <c r="C700" s="10">
        <v>8</v>
      </c>
    </row>
    <row r="701" spans="1:5" ht="17.25" thickTop="1" thickBot="1" x14ac:dyDescent="0.3">
      <c r="A701" s="9" t="s">
        <v>52</v>
      </c>
      <c r="B701" s="9" t="s">
        <v>741</v>
      </c>
      <c r="C701" s="10">
        <v>6</v>
      </c>
    </row>
    <row r="702" spans="1:5" ht="17.25" thickTop="1" thickBot="1" x14ac:dyDescent="0.3">
      <c r="A702" s="9" t="s">
        <v>54</v>
      </c>
      <c r="B702" s="9" t="s">
        <v>742</v>
      </c>
      <c r="C702" s="10">
        <v>50</v>
      </c>
    </row>
    <row r="703" spans="1:5" ht="17.25" thickTop="1" thickBot="1" x14ac:dyDescent="0.3">
      <c r="A703" s="9" t="s">
        <v>52</v>
      </c>
      <c r="B703" s="9" t="s">
        <v>743</v>
      </c>
      <c r="C703" s="10">
        <v>8</v>
      </c>
    </row>
    <row r="704" spans="1:5" ht="17.25" thickTop="1" thickBot="1" x14ac:dyDescent="0.3">
      <c r="A704" s="9" t="s">
        <v>52</v>
      </c>
      <c r="B704" s="9" t="s">
        <v>744</v>
      </c>
      <c r="C704" s="10">
        <v>8</v>
      </c>
    </row>
    <row r="705" spans="1:5" ht="17.25" thickTop="1" thickBot="1" x14ac:dyDescent="0.3">
      <c r="A705" s="9" t="s">
        <v>52</v>
      </c>
      <c r="B705" s="9" t="s">
        <v>745</v>
      </c>
      <c r="C705" s="10">
        <v>15</v>
      </c>
    </row>
    <row r="706" spans="1:5" ht="17.25" thickTop="1" thickBot="1" x14ac:dyDescent="0.3">
      <c r="A706" s="9" t="s">
        <v>52</v>
      </c>
      <c r="B706" s="9" t="s">
        <v>746</v>
      </c>
      <c r="C706" s="10">
        <v>28</v>
      </c>
    </row>
    <row r="707" spans="1:5" ht="17.25" thickTop="1" thickBot="1" x14ac:dyDescent="0.3">
      <c r="A707" s="9" t="s">
        <v>52</v>
      </c>
      <c r="B707" s="9" t="s">
        <v>747</v>
      </c>
      <c r="C707" s="10">
        <v>5</v>
      </c>
    </row>
    <row r="708" spans="1:5" ht="17.25" thickTop="1" thickBot="1" x14ac:dyDescent="0.3">
      <c r="A708" s="9" t="s">
        <v>52</v>
      </c>
      <c r="B708" s="9" t="s">
        <v>748</v>
      </c>
      <c r="C708" s="10">
        <v>5</v>
      </c>
    </row>
    <row r="709" spans="1:5" ht="17.25" thickTop="1" thickBot="1" x14ac:dyDescent="0.3">
      <c r="A709" s="9" t="s">
        <v>52</v>
      </c>
      <c r="B709" s="9" t="s">
        <v>749</v>
      </c>
      <c r="C709" s="10">
        <v>10</v>
      </c>
    </row>
    <row r="710" spans="1:5" ht="17.25" thickTop="1" thickBot="1" x14ac:dyDescent="0.3">
      <c r="A710" s="9" t="s">
        <v>52</v>
      </c>
      <c r="B710" s="9" t="s">
        <v>750</v>
      </c>
      <c r="C710" s="10">
        <v>70</v>
      </c>
    </row>
    <row r="711" spans="1:5" ht="17.25" thickTop="1" thickBot="1" x14ac:dyDescent="0.3">
      <c r="A711" s="9" t="s">
        <v>52</v>
      </c>
      <c r="B711" s="9" t="s">
        <v>751</v>
      </c>
      <c r="C711" s="10">
        <v>84</v>
      </c>
    </row>
    <row r="712" spans="1:5" ht="17.25" thickTop="1" thickBot="1" x14ac:dyDescent="0.3">
      <c r="A712" s="9" t="s">
        <v>52</v>
      </c>
      <c r="B712" s="9" t="s">
        <v>752</v>
      </c>
      <c r="C712" s="10">
        <v>9</v>
      </c>
    </row>
    <row r="713" spans="1:5" ht="17.25" thickTop="1" thickBot="1" x14ac:dyDescent="0.3">
      <c r="A713" s="9" t="s">
        <v>52</v>
      </c>
      <c r="B713" s="9" t="s">
        <v>753</v>
      </c>
      <c r="C713" s="10">
        <v>4</v>
      </c>
    </row>
    <row r="714" spans="1:5" ht="17.25" thickTop="1" thickBot="1" x14ac:dyDescent="0.3">
      <c r="A714" s="9" t="s">
        <v>52</v>
      </c>
      <c r="B714" s="9" t="s">
        <v>754</v>
      </c>
      <c r="C714" s="10">
        <v>8</v>
      </c>
    </row>
    <row r="715" spans="1:5" ht="17.25" thickTop="1" thickBot="1" x14ac:dyDescent="0.3">
      <c r="A715" s="9" t="s">
        <v>72</v>
      </c>
      <c r="B715" s="9" t="s">
        <v>755</v>
      </c>
      <c r="C715" s="10">
        <v>8</v>
      </c>
    </row>
    <row r="716" spans="1:5" ht="20.25" thickTop="1" thickBot="1" x14ac:dyDescent="0.35">
      <c r="A716" s="9" t="s">
        <v>52</v>
      </c>
      <c r="B716" s="9" t="s">
        <v>756</v>
      </c>
      <c r="C716" s="10">
        <v>13</v>
      </c>
      <c r="D716" s="11" t="s">
        <v>1156</v>
      </c>
      <c r="E716" s="13" t="s">
        <v>1168</v>
      </c>
    </row>
    <row r="717" spans="1:5" ht="17.25" thickTop="1" thickBot="1" x14ac:dyDescent="0.3">
      <c r="A717" s="9" t="s">
        <v>52</v>
      </c>
      <c r="B717" s="9" t="s">
        <v>757</v>
      </c>
      <c r="C717" s="10">
        <v>7</v>
      </c>
    </row>
    <row r="718" spans="1:5" ht="17.25" thickTop="1" thickBot="1" x14ac:dyDescent="0.3">
      <c r="A718" s="9" t="s">
        <v>52</v>
      </c>
      <c r="B718" s="9" t="s">
        <v>758</v>
      </c>
      <c r="C718" s="10">
        <v>4</v>
      </c>
    </row>
    <row r="719" spans="1:5" ht="17.25" thickTop="1" thickBot="1" x14ac:dyDescent="0.3">
      <c r="A719" s="9" t="s">
        <v>52</v>
      </c>
      <c r="B719" s="9" t="s">
        <v>759</v>
      </c>
      <c r="C719" s="10">
        <v>70</v>
      </c>
    </row>
    <row r="720" spans="1:5" ht="17.25" thickTop="1" thickBot="1" x14ac:dyDescent="0.3">
      <c r="A720" s="9" t="s">
        <v>52</v>
      </c>
      <c r="B720" s="9" t="s">
        <v>760</v>
      </c>
      <c r="C720" s="10">
        <v>70</v>
      </c>
    </row>
    <row r="721" spans="1:3" ht="17.25" thickTop="1" thickBot="1" x14ac:dyDescent="0.3">
      <c r="A721" s="9" t="s">
        <v>52</v>
      </c>
      <c r="B721" s="9" t="s">
        <v>761</v>
      </c>
      <c r="C721" s="10">
        <v>50</v>
      </c>
    </row>
    <row r="722" spans="1:3" ht="17.25" thickTop="1" thickBot="1" x14ac:dyDescent="0.3">
      <c r="A722" s="9" t="s">
        <v>52</v>
      </c>
      <c r="B722" s="9" t="s">
        <v>762</v>
      </c>
      <c r="C722" s="10">
        <v>13</v>
      </c>
    </row>
    <row r="723" spans="1:3" ht="17.25" thickTop="1" thickBot="1" x14ac:dyDescent="0.3">
      <c r="A723" s="9" t="s">
        <v>52</v>
      </c>
      <c r="B723" s="9" t="s">
        <v>763</v>
      </c>
      <c r="C723" s="10">
        <v>15</v>
      </c>
    </row>
    <row r="724" spans="1:3" ht="17.25" thickTop="1" thickBot="1" x14ac:dyDescent="0.3">
      <c r="A724" s="9" t="s">
        <v>72</v>
      </c>
      <c r="B724" s="9" t="s">
        <v>764</v>
      </c>
      <c r="C724" s="10">
        <v>5</v>
      </c>
    </row>
    <row r="725" spans="1:3" ht="17.25" thickTop="1" thickBot="1" x14ac:dyDescent="0.3">
      <c r="A725" s="9" t="s">
        <v>52</v>
      </c>
      <c r="B725" s="9" t="s">
        <v>765</v>
      </c>
      <c r="C725" s="10">
        <v>5</v>
      </c>
    </row>
    <row r="726" spans="1:3" ht="17.25" thickTop="1" thickBot="1" x14ac:dyDescent="0.3">
      <c r="A726" s="9" t="s">
        <v>52</v>
      </c>
      <c r="B726" s="9" t="s">
        <v>766</v>
      </c>
      <c r="C726" s="10">
        <v>7</v>
      </c>
    </row>
    <row r="727" spans="1:3" ht="17.25" thickTop="1" thickBot="1" x14ac:dyDescent="0.3">
      <c r="A727" s="9" t="s">
        <v>104</v>
      </c>
      <c r="B727" s="9" t="s">
        <v>767</v>
      </c>
      <c r="C727" s="10">
        <v>44</v>
      </c>
    </row>
    <row r="728" spans="1:3" ht="17.25" thickTop="1" thickBot="1" x14ac:dyDescent="0.3">
      <c r="A728" s="9" t="s">
        <v>52</v>
      </c>
      <c r="B728" s="9" t="s">
        <v>768</v>
      </c>
      <c r="C728" s="10">
        <v>13</v>
      </c>
    </row>
    <row r="729" spans="1:3" ht="17.25" thickTop="1" thickBot="1" x14ac:dyDescent="0.3">
      <c r="A729" s="9" t="s">
        <v>52</v>
      </c>
      <c r="B729" s="9" t="s">
        <v>769</v>
      </c>
      <c r="C729" s="10">
        <v>68</v>
      </c>
    </row>
    <row r="730" spans="1:3" ht="17.25" thickTop="1" thickBot="1" x14ac:dyDescent="0.3">
      <c r="A730" s="9" t="s">
        <v>52</v>
      </c>
      <c r="B730" s="9" t="s">
        <v>770</v>
      </c>
      <c r="C730" s="10">
        <v>8</v>
      </c>
    </row>
    <row r="731" spans="1:3" ht="17.25" thickTop="1" thickBot="1" x14ac:dyDescent="0.3">
      <c r="A731" s="9" t="s">
        <v>52</v>
      </c>
      <c r="B731" s="9" t="s">
        <v>771</v>
      </c>
      <c r="C731" s="10">
        <v>3</v>
      </c>
    </row>
    <row r="732" spans="1:3" ht="17.25" thickTop="1" thickBot="1" x14ac:dyDescent="0.3">
      <c r="A732" s="9" t="s">
        <v>63</v>
      </c>
      <c r="B732" s="9" t="s">
        <v>772</v>
      </c>
      <c r="C732" s="10">
        <v>5</v>
      </c>
    </row>
    <row r="733" spans="1:3" ht="17.25" thickTop="1" thickBot="1" x14ac:dyDescent="0.3">
      <c r="A733" s="9" t="s">
        <v>52</v>
      </c>
      <c r="B733" s="9" t="s">
        <v>773</v>
      </c>
      <c r="C733" s="10">
        <v>13</v>
      </c>
    </row>
    <row r="734" spans="1:3" ht="17.25" thickTop="1" thickBot="1" x14ac:dyDescent="0.3">
      <c r="A734" s="9" t="s">
        <v>52</v>
      </c>
      <c r="B734" s="9" t="s">
        <v>774</v>
      </c>
      <c r="C734" s="10">
        <v>6</v>
      </c>
    </row>
    <row r="735" spans="1:3" ht="17.25" thickTop="1" thickBot="1" x14ac:dyDescent="0.3">
      <c r="A735" s="9" t="s">
        <v>52</v>
      </c>
      <c r="B735" s="9" t="s">
        <v>775</v>
      </c>
      <c r="C735" s="10">
        <v>8</v>
      </c>
    </row>
    <row r="736" spans="1:3" ht="17.25" thickTop="1" thickBot="1" x14ac:dyDescent="0.3">
      <c r="A736" s="9" t="s">
        <v>52</v>
      </c>
      <c r="B736" s="9" t="s">
        <v>776</v>
      </c>
      <c r="C736" s="10">
        <v>4</v>
      </c>
    </row>
    <row r="737" spans="1:5" ht="20.25" thickTop="1" thickBot="1" x14ac:dyDescent="0.35">
      <c r="A737" s="9" t="s">
        <v>97</v>
      </c>
      <c r="B737" s="9" t="s">
        <v>777</v>
      </c>
      <c r="C737" s="10">
        <v>15</v>
      </c>
      <c r="D737" s="12" t="s">
        <v>1157</v>
      </c>
      <c r="E737" s="13" t="s">
        <v>1168</v>
      </c>
    </row>
    <row r="738" spans="1:5" ht="17.25" thickTop="1" thickBot="1" x14ac:dyDescent="0.3">
      <c r="A738" s="9" t="s">
        <v>52</v>
      </c>
      <c r="B738" s="9" t="s">
        <v>778</v>
      </c>
      <c r="C738" s="10">
        <v>8</v>
      </c>
    </row>
    <row r="739" spans="1:5" ht="17.25" thickTop="1" thickBot="1" x14ac:dyDescent="0.3">
      <c r="A739" s="9" t="s">
        <v>97</v>
      </c>
      <c r="B739" s="9" t="s">
        <v>779</v>
      </c>
      <c r="C739" s="10">
        <v>9</v>
      </c>
    </row>
    <row r="740" spans="1:5" ht="17.25" thickTop="1" thickBot="1" x14ac:dyDescent="0.3">
      <c r="A740" s="9" t="s">
        <v>52</v>
      </c>
      <c r="B740" s="9" t="s">
        <v>780</v>
      </c>
      <c r="C740" s="10">
        <v>12</v>
      </c>
    </row>
    <row r="741" spans="1:5" ht="17.25" thickTop="1" thickBot="1" x14ac:dyDescent="0.3">
      <c r="A741" s="9" t="s">
        <v>97</v>
      </c>
      <c r="B741" s="9" t="s">
        <v>781</v>
      </c>
      <c r="C741" s="10">
        <v>3</v>
      </c>
    </row>
    <row r="742" spans="1:5" ht="17.25" thickTop="1" thickBot="1" x14ac:dyDescent="0.3">
      <c r="A742" s="9" t="s">
        <v>52</v>
      </c>
      <c r="B742" s="9" t="s">
        <v>782</v>
      </c>
      <c r="C742" s="10">
        <v>4</v>
      </c>
    </row>
    <row r="743" spans="1:5" ht="17.25" thickTop="1" thickBot="1" x14ac:dyDescent="0.3">
      <c r="A743" s="9" t="s">
        <v>52</v>
      </c>
      <c r="B743" s="9" t="s">
        <v>783</v>
      </c>
      <c r="C743" s="10">
        <v>4</v>
      </c>
    </row>
    <row r="744" spans="1:5" ht="17.25" thickTop="1" thickBot="1" x14ac:dyDescent="0.3">
      <c r="A744" s="9" t="s">
        <v>52</v>
      </c>
      <c r="B744" s="9" t="s">
        <v>784</v>
      </c>
      <c r="C744" s="10">
        <v>12</v>
      </c>
    </row>
    <row r="745" spans="1:5" ht="17.25" thickTop="1" thickBot="1" x14ac:dyDescent="0.3">
      <c r="A745" s="9" t="s">
        <v>52</v>
      </c>
      <c r="B745" s="9" t="s">
        <v>785</v>
      </c>
      <c r="C745" s="10">
        <v>12</v>
      </c>
    </row>
    <row r="746" spans="1:5" ht="17.25" thickTop="1" thickBot="1" x14ac:dyDescent="0.3">
      <c r="A746" s="9" t="s">
        <v>52</v>
      </c>
      <c r="B746" s="9" t="s">
        <v>786</v>
      </c>
      <c r="C746" s="10">
        <v>6</v>
      </c>
    </row>
    <row r="747" spans="1:5" ht="17.25" thickTop="1" thickBot="1" x14ac:dyDescent="0.3">
      <c r="A747" s="9" t="s">
        <v>52</v>
      </c>
      <c r="B747" s="9" t="s">
        <v>787</v>
      </c>
      <c r="C747" s="10">
        <v>5</v>
      </c>
    </row>
    <row r="748" spans="1:5" ht="17.25" thickTop="1" thickBot="1" x14ac:dyDescent="0.3">
      <c r="A748" s="9" t="s">
        <v>52</v>
      </c>
      <c r="B748" s="9" t="s">
        <v>788</v>
      </c>
      <c r="C748" s="10">
        <v>13</v>
      </c>
    </row>
    <row r="749" spans="1:5" ht="17.25" thickTop="1" thickBot="1" x14ac:dyDescent="0.3">
      <c r="A749" s="9" t="s">
        <v>54</v>
      </c>
      <c r="B749" s="9" t="s">
        <v>789</v>
      </c>
      <c r="C749" s="10">
        <v>12</v>
      </c>
    </row>
    <row r="750" spans="1:5" ht="17.25" thickTop="1" thickBot="1" x14ac:dyDescent="0.3">
      <c r="A750" s="9" t="s">
        <v>52</v>
      </c>
      <c r="B750" s="9" t="s">
        <v>790</v>
      </c>
      <c r="C750" s="10">
        <v>42</v>
      </c>
    </row>
    <row r="751" spans="1:5" ht="17.25" thickTop="1" thickBot="1" x14ac:dyDescent="0.3">
      <c r="A751" s="9" t="s">
        <v>52</v>
      </c>
      <c r="B751" s="9" t="s">
        <v>791</v>
      </c>
      <c r="C751" s="10">
        <v>28</v>
      </c>
    </row>
    <row r="752" spans="1:5" ht="17.25" thickTop="1" thickBot="1" x14ac:dyDescent="0.3">
      <c r="A752" s="9" t="s">
        <v>63</v>
      </c>
      <c r="B752" s="9" t="s">
        <v>792</v>
      </c>
      <c r="C752" s="10">
        <v>4</v>
      </c>
    </row>
    <row r="753" spans="1:3" ht="17.25" thickTop="1" thickBot="1" x14ac:dyDescent="0.3">
      <c r="A753" s="9" t="s">
        <v>52</v>
      </c>
      <c r="B753" s="9" t="s">
        <v>793</v>
      </c>
      <c r="C753" s="10">
        <v>6</v>
      </c>
    </row>
    <row r="754" spans="1:3" ht="17.25" thickTop="1" thickBot="1" x14ac:dyDescent="0.3">
      <c r="A754" s="9" t="s">
        <v>52</v>
      </c>
      <c r="B754" s="9" t="s">
        <v>794</v>
      </c>
      <c r="C754" s="10">
        <v>10</v>
      </c>
    </row>
    <row r="755" spans="1:3" ht="17.25" thickTop="1" thickBot="1" x14ac:dyDescent="0.3">
      <c r="A755" s="9" t="s">
        <v>52</v>
      </c>
      <c r="B755" s="9" t="s">
        <v>795</v>
      </c>
      <c r="C755" s="10">
        <v>80</v>
      </c>
    </row>
    <row r="756" spans="1:3" ht="17.25" thickTop="1" thickBot="1" x14ac:dyDescent="0.3">
      <c r="A756" s="9" t="s">
        <v>52</v>
      </c>
      <c r="B756" s="9" t="s">
        <v>796</v>
      </c>
      <c r="C756" s="10">
        <v>3</v>
      </c>
    </row>
    <row r="757" spans="1:3" ht="17.25" thickTop="1" thickBot="1" x14ac:dyDescent="0.3">
      <c r="A757" s="9" t="s">
        <v>52</v>
      </c>
      <c r="B757" s="9" t="s">
        <v>797</v>
      </c>
      <c r="C757" s="10">
        <v>10</v>
      </c>
    </row>
    <row r="758" spans="1:3" ht="17.25" thickTop="1" thickBot="1" x14ac:dyDescent="0.3">
      <c r="A758" s="9" t="s">
        <v>52</v>
      </c>
      <c r="B758" s="9" t="s">
        <v>798</v>
      </c>
      <c r="C758" s="10">
        <v>1</v>
      </c>
    </row>
    <row r="759" spans="1:3" ht="17.25" thickTop="1" thickBot="1" x14ac:dyDescent="0.3">
      <c r="A759" s="9" t="s">
        <v>52</v>
      </c>
      <c r="B759" s="9" t="s">
        <v>799</v>
      </c>
      <c r="C759" s="10">
        <v>8</v>
      </c>
    </row>
    <row r="760" spans="1:3" ht="17.25" thickTop="1" thickBot="1" x14ac:dyDescent="0.3">
      <c r="A760" s="9" t="s">
        <v>52</v>
      </c>
      <c r="B760" s="9" t="s">
        <v>800</v>
      </c>
      <c r="C760" s="10">
        <v>7</v>
      </c>
    </row>
    <row r="761" spans="1:3" ht="17.25" thickTop="1" thickBot="1" x14ac:dyDescent="0.3">
      <c r="A761" s="9" t="s">
        <v>52</v>
      </c>
      <c r="B761" s="9" t="s">
        <v>801</v>
      </c>
      <c r="C761" s="10">
        <v>12</v>
      </c>
    </row>
    <row r="762" spans="1:3" ht="17.25" thickTop="1" thickBot="1" x14ac:dyDescent="0.3">
      <c r="A762" s="9" t="s">
        <v>52</v>
      </c>
      <c r="B762" s="9" t="s">
        <v>802</v>
      </c>
      <c r="C762" s="10">
        <v>7</v>
      </c>
    </row>
    <row r="763" spans="1:3" ht="17.25" thickTop="1" thickBot="1" x14ac:dyDescent="0.3">
      <c r="A763" s="9" t="s">
        <v>52</v>
      </c>
      <c r="B763" s="9" t="s">
        <v>803</v>
      </c>
      <c r="C763" s="10">
        <v>14</v>
      </c>
    </row>
    <row r="764" spans="1:3" ht="17.25" thickTop="1" thickBot="1" x14ac:dyDescent="0.3">
      <c r="A764" s="9" t="s">
        <v>52</v>
      </c>
      <c r="B764" s="9" t="s">
        <v>804</v>
      </c>
      <c r="C764" s="10">
        <v>7</v>
      </c>
    </row>
    <row r="765" spans="1:3" ht="17.25" thickTop="1" thickBot="1" x14ac:dyDescent="0.3">
      <c r="A765" s="9" t="s">
        <v>52</v>
      </c>
      <c r="B765" s="9" t="s">
        <v>805</v>
      </c>
      <c r="C765" s="10">
        <v>6</v>
      </c>
    </row>
    <row r="766" spans="1:3" ht="17.25" thickTop="1" thickBot="1" x14ac:dyDescent="0.3">
      <c r="A766" s="9" t="s">
        <v>52</v>
      </c>
      <c r="B766" s="9" t="s">
        <v>806</v>
      </c>
      <c r="C766" s="10">
        <v>68</v>
      </c>
    </row>
    <row r="767" spans="1:3" ht="17.25" thickTop="1" thickBot="1" x14ac:dyDescent="0.3">
      <c r="A767" s="9" t="s">
        <v>52</v>
      </c>
      <c r="B767" s="9" t="s">
        <v>807</v>
      </c>
      <c r="C767" s="10">
        <v>7</v>
      </c>
    </row>
    <row r="768" spans="1:3" ht="17.25" thickTop="1" thickBot="1" x14ac:dyDescent="0.3">
      <c r="A768" s="9" t="s">
        <v>192</v>
      </c>
      <c r="B768" s="9" t="s">
        <v>808</v>
      </c>
      <c r="C768" s="10">
        <v>5</v>
      </c>
    </row>
    <row r="769" spans="1:3" ht="17.25" thickTop="1" thickBot="1" x14ac:dyDescent="0.3">
      <c r="A769" s="9" t="s">
        <v>809</v>
      </c>
      <c r="B769" s="9" t="s">
        <v>810</v>
      </c>
      <c r="C769" s="10">
        <v>90</v>
      </c>
    </row>
    <row r="770" spans="1:3" ht="17.25" thickTop="1" thickBot="1" x14ac:dyDescent="0.3">
      <c r="A770" s="9" t="s">
        <v>52</v>
      </c>
      <c r="B770" s="9" t="s">
        <v>811</v>
      </c>
      <c r="C770" s="10">
        <v>9</v>
      </c>
    </row>
    <row r="771" spans="1:3" ht="17.25" thickTop="1" thickBot="1" x14ac:dyDescent="0.3">
      <c r="A771" s="9" t="s">
        <v>52</v>
      </c>
      <c r="B771" s="9" t="s">
        <v>812</v>
      </c>
      <c r="C771" s="10">
        <v>6</v>
      </c>
    </row>
    <row r="772" spans="1:3" ht="17.25" thickTop="1" thickBot="1" x14ac:dyDescent="0.3">
      <c r="A772" s="9" t="s">
        <v>104</v>
      </c>
      <c r="B772" s="9" t="s">
        <v>813</v>
      </c>
      <c r="C772" s="10">
        <v>11</v>
      </c>
    </row>
    <row r="773" spans="1:3" ht="17.25" thickTop="1" thickBot="1" x14ac:dyDescent="0.3">
      <c r="A773" s="9" t="s">
        <v>52</v>
      </c>
      <c r="B773" s="9" t="s">
        <v>814</v>
      </c>
      <c r="C773" s="10">
        <v>12</v>
      </c>
    </row>
    <row r="774" spans="1:3" ht="17.25" thickTop="1" thickBot="1" x14ac:dyDescent="0.3">
      <c r="A774" s="9" t="s">
        <v>52</v>
      </c>
      <c r="B774" s="9" t="s">
        <v>815</v>
      </c>
      <c r="C774" s="10">
        <v>6</v>
      </c>
    </row>
    <row r="775" spans="1:3" ht="17.25" thickTop="1" thickBot="1" x14ac:dyDescent="0.3">
      <c r="A775" s="9" t="s">
        <v>63</v>
      </c>
      <c r="B775" s="9" t="s">
        <v>816</v>
      </c>
      <c r="C775" s="10">
        <v>6</v>
      </c>
    </row>
    <row r="776" spans="1:3" ht="17.25" thickTop="1" thickBot="1" x14ac:dyDescent="0.3">
      <c r="A776" s="9" t="s">
        <v>52</v>
      </c>
      <c r="B776" s="9" t="s">
        <v>817</v>
      </c>
      <c r="C776" s="10">
        <v>6</v>
      </c>
    </row>
    <row r="777" spans="1:3" ht="17.25" thickTop="1" thickBot="1" x14ac:dyDescent="0.3">
      <c r="A777" s="9" t="s">
        <v>52</v>
      </c>
      <c r="B777" s="9" t="s">
        <v>818</v>
      </c>
      <c r="C777" s="10">
        <v>32</v>
      </c>
    </row>
    <row r="778" spans="1:3" ht="17.25" thickTop="1" thickBot="1" x14ac:dyDescent="0.3">
      <c r="A778" s="9" t="s">
        <v>52</v>
      </c>
      <c r="B778" s="9" t="s">
        <v>819</v>
      </c>
      <c r="C778" s="10">
        <v>5</v>
      </c>
    </row>
    <row r="779" spans="1:3" ht="17.25" thickTop="1" thickBot="1" x14ac:dyDescent="0.3">
      <c r="A779" s="9" t="s">
        <v>54</v>
      </c>
      <c r="B779" s="9" t="s">
        <v>820</v>
      </c>
      <c r="C779" s="10">
        <v>8</v>
      </c>
    </row>
    <row r="780" spans="1:3" ht="17.25" thickTop="1" thickBot="1" x14ac:dyDescent="0.3">
      <c r="A780" s="9" t="s">
        <v>54</v>
      </c>
      <c r="B780" s="9" t="s">
        <v>821</v>
      </c>
      <c r="C780" s="10">
        <v>8</v>
      </c>
    </row>
    <row r="781" spans="1:3" ht="17.25" thickTop="1" thickBot="1" x14ac:dyDescent="0.3">
      <c r="A781" s="9" t="s">
        <v>54</v>
      </c>
      <c r="B781" s="9" t="s">
        <v>822</v>
      </c>
      <c r="C781" s="10">
        <v>16</v>
      </c>
    </row>
    <row r="782" spans="1:3" ht="17.25" thickTop="1" thickBot="1" x14ac:dyDescent="0.3">
      <c r="A782" s="9" t="s">
        <v>52</v>
      </c>
      <c r="B782" s="9" t="s">
        <v>823</v>
      </c>
      <c r="C782" s="10">
        <v>6</v>
      </c>
    </row>
    <row r="783" spans="1:3" ht="17.25" thickTop="1" thickBot="1" x14ac:dyDescent="0.3">
      <c r="A783" s="9" t="s">
        <v>52</v>
      </c>
      <c r="B783" s="9" t="s">
        <v>824</v>
      </c>
      <c r="C783" s="10">
        <v>36</v>
      </c>
    </row>
    <row r="784" spans="1:3" ht="17.25" thickTop="1" thickBot="1" x14ac:dyDescent="0.3">
      <c r="A784" s="9" t="s">
        <v>52</v>
      </c>
      <c r="B784" s="9" t="s">
        <v>825</v>
      </c>
      <c r="C784" s="10">
        <v>7</v>
      </c>
    </row>
    <row r="785" spans="1:3" ht="17.25" thickTop="1" thickBot="1" x14ac:dyDescent="0.3">
      <c r="A785" s="9" t="s">
        <v>52</v>
      </c>
      <c r="B785" s="9" t="s">
        <v>826</v>
      </c>
      <c r="C785" s="10">
        <v>13</v>
      </c>
    </row>
    <row r="786" spans="1:3" ht="17.25" thickTop="1" thickBot="1" x14ac:dyDescent="0.3">
      <c r="A786" s="9" t="s">
        <v>52</v>
      </c>
      <c r="B786" s="9" t="s">
        <v>827</v>
      </c>
      <c r="C786" s="10">
        <v>9</v>
      </c>
    </row>
    <row r="787" spans="1:3" ht="17.25" thickTop="1" thickBot="1" x14ac:dyDescent="0.3">
      <c r="A787" s="9" t="s">
        <v>63</v>
      </c>
      <c r="B787" s="9" t="s">
        <v>828</v>
      </c>
      <c r="C787" s="10">
        <v>6</v>
      </c>
    </row>
    <row r="788" spans="1:3" ht="17.25" thickTop="1" thickBot="1" x14ac:dyDescent="0.3">
      <c r="A788" s="9" t="s">
        <v>54</v>
      </c>
      <c r="B788" s="9" t="s">
        <v>829</v>
      </c>
      <c r="C788" s="10">
        <v>80</v>
      </c>
    </row>
    <row r="789" spans="1:3" ht="17.25" thickTop="1" thickBot="1" x14ac:dyDescent="0.3">
      <c r="A789" s="9" t="s">
        <v>52</v>
      </c>
      <c r="B789" s="9" t="s">
        <v>830</v>
      </c>
      <c r="C789" s="10">
        <v>48</v>
      </c>
    </row>
    <row r="790" spans="1:3" ht="17.25" thickTop="1" thickBot="1" x14ac:dyDescent="0.3">
      <c r="A790" s="9" t="s">
        <v>52</v>
      </c>
      <c r="B790" s="9" t="s">
        <v>831</v>
      </c>
      <c r="C790" s="10">
        <v>5</v>
      </c>
    </row>
    <row r="791" spans="1:3" ht="17.25" thickTop="1" thickBot="1" x14ac:dyDescent="0.3">
      <c r="A791" s="9" t="s">
        <v>52</v>
      </c>
      <c r="B791" s="9" t="s">
        <v>832</v>
      </c>
      <c r="C791" s="10">
        <v>12</v>
      </c>
    </row>
    <row r="792" spans="1:3" ht="17.25" thickTop="1" thickBot="1" x14ac:dyDescent="0.3">
      <c r="A792" s="9" t="s">
        <v>52</v>
      </c>
      <c r="B792" s="9" t="s">
        <v>833</v>
      </c>
      <c r="C792" s="10">
        <v>12</v>
      </c>
    </row>
    <row r="793" spans="1:3" ht="17.25" thickTop="1" thickBot="1" x14ac:dyDescent="0.3">
      <c r="A793" s="9" t="s">
        <v>52</v>
      </c>
      <c r="B793" s="9" t="s">
        <v>834</v>
      </c>
      <c r="C793" s="10">
        <v>78</v>
      </c>
    </row>
    <row r="794" spans="1:3" ht="17.25" thickTop="1" thickBot="1" x14ac:dyDescent="0.3">
      <c r="A794" s="9" t="s">
        <v>52</v>
      </c>
      <c r="B794" s="9" t="s">
        <v>835</v>
      </c>
      <c r="C794" s="10">
        <v>24</v>
      </c>
    </row>
    <row r="795" spans="1:3" ht="17.25" thickTop="1" thickBot="1" x14ac:dyDescent="0.3">
      <c r="A795" s="9" t="s">
        <v>52</v>
      </c>
      <c r="B795" s="9" t="s">
        <v>836</v>
      </c>
      <c r="C795" s="10">
        <v>8</v>
      </c>
    </row>
    <row r="796" spans="1:3" ht="17.25" thickTop="1" thickBot="1" x14ac:dyDescent="0.3">
      <c r="A796" s="9" t="s">
        <v>52</v>
      </c>
      <c r="B796" s="9" t="s">
        <v>837</v>
      </c>
      <c r="C796" s="10">
        <v>10</v>
      </c>
    </row>
    <row r="797" spans="1:3" ht="17.25" thickTop="1" thickBot="1" x14ac:dyDescent="0.3">
      <c r="A797" s="9" t="s">
        <v>52</v>
      </c>
      <c r="B797" s="9" t="s">
        <v>838</v>
      </c>
      <c r="C797" s="10">
        <v>14</v>
      </c>
    </row>
    <row r="798" spans="1:3" ht="17.25" thickTop="1" thickBot="1" x14ac:dyDescent="0.3">
      <c r="A798" s="9" t="s">
        <v>54</v>
      </c>
      <c r="B798" s="9" t="s">
        <v>839</v>
      </c>
      <c r="C798" s="10">
        <v>40</v>
      </c>
    </row>
    <row r="799" spans="1:3" ht="17.25" thickTop="1" thickBot="1" x14ac:dyDescent="0.3">
      <c r="A799" s="9" t="s">
        <v>54</v>
      </c>
      <c r="B799" s="9" t="s">
        <v>840</v>
      </c>
      <c r="C799" s="10">
        <v>17</v>
      </c>
    </row>
    <row r="800" spans="1:3" ht="17.25" thickTop="1" thickBot="1" x14ac:dyDescent="0.3">
      <c r="A800" s="9" t="s">
        <v>52</v>
      </c>
      <c r="B800" s="9" t="s">
        <v>841</v>
      </c>
      <c r="C800" s="10">
        <v>24</v>
      </c>
    </row>
    <row r="801" spans="1:3" ht="17.25" thickTop="1" thickBot="1" x14ac:dyDescent="0.3">
      <c r="A801" s="9" t="s">
        <v>52</v>
      </c>
      <c r="B801" s="9" t="s">
        <v>842</v>
      </c>
      <c r="C801" s="10">
        <v>80</v>
      </c>
    </row>
    <row r="802" spans="1:3" ht="17.25" thickTop="1" thickBot="1" x14ac:dyDescent="0.3">
      <c r="A802" s="9" t="s">
        <v>97</v>
      </c>
      <c r="B802" s="9" t="s">
        <v>843</v>
      </c>
      <c r="C802" s="10">
        <v>5</v>
      </c>
    </row>
    <row r="803" spans="1:3" ht="17.25" thickTop="1" thickBot="1" x14ac:dyDescent="0.3">
      <c r="A803" s="9" t="s">
        <v>52</v>
      </c>
      <c r="B803" s="9" t="s">
        <v>844</v>
      </c>
      <c r="C803" s="10">
        <v>7</v>
      </c>
    </row>
    <row r="804" spans="1:3" ht="17.25" thickTop="1" thickBot="1" x14ac:dyDescent="0.3">
      <c r="A804" s="9" t="s">
        <v>104</v>
      </c>
      <c r="B804" s="9" t="s">
        <v>845</v>
      </c>
      <c r="C804" s="10">
        <v>50</v>
      </c>
    </row>
    <row r="805" spans="1:3" ht="17.25" thickTop="1" thickBot="1" x14ac:dyDescent="0.3">
      <c r="A805" s="9" t="s">
        <v>52</v>
      </c>
      <c r="B805" s="9" t="s">
        <v>846</v>
      </c>
      <c r="C805" s="10">
        <v>15</v>
      </c>
    </row>
    <row r="806" spans="1:3" ht="17.25" thickTop="1" thickBot="1" x14ac:dyDescent="0.3">
      <c r="A806" s="9" t="s">
        <v>54</v>
      </c>
      <c r="B806" s="9" t="s">
        <v>847</v>
      </c>
      <c r="C806" s="10">
        <v>30</v>
      </c>
    </row>
    <row r="807" spans="1:3" ht="17.25" thickTop="1" thickBot="1" x14ac:dyDescent="0.3">
      <c r="A807" s="9" t="s">
        <v>52</v>
      </c>
      <c r="B807" s="9" t="s">
        <v>848</v>
      </c>
      <c r="C807" s="10">
        <v>8</v>
      </c>
    </row>
    <row r="808" spans="1:3" ht="17.25" thickTop="1" thickBot="1" x14ac:dyDescent="0.3">
      <c r="A808" s="9" t="s">
        <v>52</v>
      </c>
      <c r="B808" s="9" t="s">
        <v>849</v>
      </c>
      <c r="C808" s="10">
        <v>84</v>
      </c>
    </row>
    <row r="809" spans="1:3" ht="17.25" thickTop="1" thickBot="1" x14ac:dyDescent="0.3">
      <c r="A809" s="9" t="s">
        <v>809</v>
      </c>
      <c r="B809" s="9" t="s">
        <v>850</v>
      </c>
      <c r="C809" s="10">
        <v>30</v>
      </c>
    </row>
    <row r="810" spans="1:3" ht="17.25" thickTop="1" thickBot="1" x14ac:dyDescent="0.3">
      <c r="A810" s="9" t="s">
        <v>97</v>
      </c>
      <c r="B810" s="9" t="s">
        <v>851</v>
      </c>
      <c r="C810" s="10">
        <v>8</v>
      </c>
    </row>
    <row r="811" spans="1:3" ht="17.25" thickTop="1" thickBot="1" x14ac:dyDescent="0.3">
      <c r="A811" s="9" t="s">
        <v>52</v>
      </c>
      <c r="B811" s="9" t="s">
        <v>852</v>
      </c>
      <c r="C811" s="10">
        <v>8</v>
      </c>
    </row>
    <row r="812" spans="1:3" ht="17.25" thickTop="1" thickBot="1" x14ac:dyDescent="0.3">
      <c r="A812" s="9" t="s">
        <v>52</v>
      </c>
      <c r="B812" s="9" t="s">
        <v>853</v>
      </c>
      <c r="C812" s="10">
        <v>6</v>
      </c>
    </row>
    <row r="813" spans="1:3" ht="17.25" thickTop="1" thickBot="1" x14ac:dyDescent="0.3">
      <c r="A813" s="9" t="s">
        <v>52</v>
      </c>
      <c r="B813" s="9" t="s">
        <v>854</v>
      </c>
      <c r="C813" s="10">
        <v>8</v>
      </c>
    </row>
    <row r="814" spans="1:3" ht="17.25" thickTop="1" thickBot="1" x14ac:dyDescent="0.3">
      <c r="A814" s="9" t="s">
        <v>52</v>
      </c>
      <c r="B814" s="9" t="s">
        <v>855</v>
      </c>
      <c r="C814" s="10">
        <v>8</v>
      </c>
    </row>
    <row r="815" spans="1:3" ht="17.25" thickTop="1" thickBot="1" x14ac:dyDescent="0.3">
      <c r="A815" s="9" t="s">
        <v>52</v>
      </c>
      <c r="B815" s="9" t="s">
        <v>856</v>
      </c>
      <c r="C815" s="10">
        <v>5</v>
      </c>
    </row>
    <row r="816" spans="1:3" ht="17.25" thickTop="1" thickBot="1" x14ac:dyDescent="0.3">
      <c r="A816" s="9" t="s">
        <v>52</v>
      </c>
      <c r="B816" s="9" t="s">
        <v>857</v>
      </c>
      <c r="C816" s="10">
        <v>13</v>
      </c>
    </row>
    <row r="817" spans="1:3" ht="17.25" thickTop="1" thickBot="1" x14ac:dyDescent="0.3">
      <c r="A817" s="9" t="s">
        <v>54</v>
      </c>
      <c r="B817" s="9" t="s">
        <v>858</v>
      </c>
      <c r="C817" s="10">
        <v>20</v>
      </c>
    </row>
    <row r="818" spans="1:3" ht="17.25" thickTop="1" thickBot="1" x14ac:dyDescent="0.3">
      <c r="A818" s="9" t="s">
        <v>54</v>
      </c>
      <c r="B818" s="9" t="s">
        <v>859</v>
      </c>
      <c r="C818" s="10">
        <v>22</v>
      </c>
    </row>
    <row r="819" spans="1:3" ht="17.25" thickTop="1" thickBot="1" x14ac:dyDescent="0.3">
      <c r="A819" s="9" t="s">
        <v>54</v>
      </c>
      <c r="B819" s="9" t="s">
        <v>860</v>
      </c>
      <c r="C819" s="10">
        <v>22</v>
      </c>
    </row>
    <row r="820" spans="1:3" ht="17.25" thickTop="1" thickBot="1" x14ac:dyDescent="0.3">
      <c r="A820" s="9" t="s">
        <v>54</v>
      </c>
      <c r="B820" s="9" t="s">
        <v>861</v>
      </c>
      <c r="C820" s="10">
        <v>34</v>
      </c>
    </row>
    <row r="821" spans="1:3" ht="17.25" thickTop="1" thickBot="1" x14ac:dyDescent="0.3">
      <c r="A821" s="9" t="s">
        <v>52</v>
      </c>
      <c r="B821" s="9" t="s">
        <v>862</v>
      </c>
      <c r="C821" s="10">
        <v>24</v>
      </c>
    </row>
    <row r="822" spans="1:3" ht="17.25" thickTop="1" thickBot="1" x14ac:dyDescent="0.3">
      <c r="A822" s="9" t="s">
        <v>52</v>
      </c>
      <c r="B822" s="9" t="s">
        <v>863</v>
      </c>
      <c r="C822" s="10">
        <v>4</v>
      </c>
    </row>
    <row r="823" spans="1:3" ht="17.25" thickTop="1" thickBot="1" x14ac:dyDescent="0.3">
      <c r="A823" s="9" t="s">
        <v>52</v>
      </c>
      <c r="B823" s="9" t="s">
        <v>864</v>
      </c>
      <c r="C823" s="10">
        <v>6</v>
      </c>
    </row>
    <row r="824" spans="1:3" ht="17.25" thickTop="1" thickBot="1" x14ac:dyDescent="0.3">
      <c r="A824" s="9" t="s">
        <v>52</v>
      </c>
      <c r="B824" s="9" t="s">
        <v>865</v>
      </c>
      <c r="C824" s="10">
        <v>5</v>
      </c>
    </row>
    <row r="825" spans="1:3" ht="17.25" thickTop="1" thickBot="1" x14ac:dyDescent="0.3">
      <c r="A825" s="9" t="s">
        <v>104</v>
      </c>
      <c r="B825" s="9" t="s">
        <v>866</v>
      </c>
      <c r="C825" s="10">
        <v>7</v>
      </c>
    </row>
    <row r="826" spans="1:3" ht="17.25" thickTop="1" thickBot="1" x14ac:dyDescent="0.3">
      <c r="A826" s="9" t="s">
        <v>192</v>
      </c>
      <c r="B826" s="9" t="s">
        <v>867</v>
      </c>
      <c r="C826" s="10">
        <v>4</v>
      </c>
    </row>
    <row r="827" spans="1:3" ht="17.25" thickTop="1" thickBot="1" x14ac:dyDescent="0.3">
      <c r="A827" s="9" t="s">
        <v>192</v>
      </c>
      <c r="B827" s="9" t="s">
        <v>868</v>
      </c>
      <c r="C827" s="10">
        <v>4</v>
      </c>
    </row>
    <row r="828" spans="1:3" ht="17.25" thickTop="1" thickBot="1" x14ac:dyDescent="0.3">
      <c r="A828" s="9" t="s">
        <v>60</v>
      </c>
      <c r="B828" s="9" t="s">
        <v>869</v>
      </c>
      <c r="C828" s="10">
        <v>11</v>
      </c>
    </row>
    <row r="829" spans="1:3" ht="17.25" thickTop="1" thickBot="1" x14ac:dyDescent="0.3">
      <c r="A829" s="9" t="s">
        <v>54</v>
      </c>
      <c r="B829" s="9" t="s">
        <v>870</v>
      </c>
      <c r="C829" s="10">
        <v>60</v>
      </c>
    </row>
    <row r="830" spans="1:3" ht="17.25" thickTop="1" thickBot="1" x14ac:dyDescent="0.3">
      <c r="A830" s="9" t="s">
        <v>192</v>
      </c>
      <c r="B830" s="9" t="s">
        <v>871</v>
      </c>
      <c r="C830" s="10">
        <v>5</v>
      </c>
    </row>
    <row r="831" spans="1:3" ht="17.25" thickTop="1" thickBot="1" x14ac:dyDescent="0.3">
      <c r="A831" s="9" t="s">
        <v>54</v>
      </c>
      <c r="B831" s="9" t="s">
        <v>872</v>
      </c>
      <c r="C831" s="10">
        <v>50</v>
      </c>
    </row>
    <row r="832" spans="1:3" ht="17.25" thickTop="1" thickBot="1" x14ac:dyDescent="0.3">
      <c r="A832" s="9" t="s">
        <v>52</v>
      </c>
      <c r="B832" s="9" t="s">
        <v>873</v>
      </c>
      <c r="C832" s="10">
        <v>40</v>
      </c>
    </row>
    <row r="833" spans="1:5" ht="17.25" thickTop="1" thickBot="1" x14ac:dyDescent="0.3">
      <c r="A833" s="9" t="s">
        <v>52</v>
      </c>
      <c r="B833" s="9" t="s">
        <v>874</v>
      </c>
      <c r="C833" s="10">
        <v>9</v>
      </c>
    </row>
    <row r="834" spans="1:5" ht="17.25" thickTop="1" thickBot="1" x14ac:dyDescent="0.3">
      <c r="A834" s="9" t="s">
        <v>52</v>
      </c>
      <c r="B834" s="9" t="s">
        <v>875</v>
      </c>
      <c r="C834" s="10">
        <v>9</v>
      </c>
    </row>
    <row r="835" spans="1:5" ht="17.25" thickTop="1" thickBot="1" x14ac:dyDescent="0.3">
      <c r="A835" s="9" t="s">
        <v>52</v>
      </c>
      <c r="B835" s="9" t="s">
        <v>876</v>
      </c>
      <c r="C835" s="10">
        <v>9</v>
      </c>
    </row>
    <row r="836" spans="1:5" ht="17.25" thickTop="1" thickBot="1" x14ac:dyDescent="0.3">
      <c r="A836" s="9" t="s">
        <v>52</v>
      </c>
      <c r="B836" s="9" t="s">
        <v>877</v>
      </c>
      <c r="C836" s="10">
        <v>3</v>
      </c>
    </row>
    <row r="837" spans="1:5" ht="17.25" thickTop="1" thickBot="1" x14ac:dyDescent="0.3">
      <c r="A837" s="9" t="s">
        <v>52</v>
      </c>
      <c r="B837" s="9" t="s">
        <v>878</v>
      </c>
      <c r="C837" s="10">
        <v>6</v>
      </c>
    </row>
    <row r="838" spans="1:5" ht="17.25" thickTop="1" thickBot="1" x14ac:dyDescent="0.3">
      <c r="A838" s="9" t="s">
        <v>52</v>
      </c>
      <c r="B838" s="9" t="s">
        <v>879</v>
      </c>
      <c r="C838" s="10">
        <v>6</v>
      </c>
    </row>
    <row r="839" spans="1:5" ht="17.25" thickTop="1" thickBot="1" x14ac:dyDescent="0.3">
      <c r="A839" s="9" t="s">
        <v>52</v>
      </c>
      <c r="B839" s="9" t="s">
        <v>880</v>
      </c>
      <c r="C839" s="10">
        <v>2</v>
      </c>
    </row>
    <row r="840" spans="1:5" ht="17.25" thickTop="1" thickBot="1" x14ac:dyDescent="0.3">
      <c r="A840" s="9" t="s">
        <v>52</v>
      </c>
      <c r="B840" s="9" t="s">
        <v>881</v>
      </c>
      <c r="C840" s="10">
        <v>2</v>
      </c>
    </row>
    <row r="841" spans="1:5" ht="17.25" thickTop="1" thickBot="1" x14ac:dyDescent="0.3">
      <c r="A841" s="9" t="s">
        <v>52</v>
      </c>
      <c r="B841" s="9" t="s">
        <v>882</v>
      </c>
      <c r="C841" s="10">
        <v>7</v>
      </c>
    </row>
    <row r="842" spans="1:5" ht="17.25" thickTop="1" thickBot="1" x14ac:dyDescent="0.3">
      <c r="A842" s="9" t="s">
        <v>54</v>
      </c>
      <c r="B842" s="9" t="s">
        <v>883</v>
      </c>
      <c r="C842" s="10">
        <v>11</v>
      </c>
    </row>
    <row r="843" spans="1:5" ht="17.25" thickTop="1" thickBot="1" x14ac:dyDescent="0.3">
      <c r="A843" s="9" t="s">
        <v>104</v>
      </c>
      <c r="B843" s="9" t="s">
        <v>884</v>
      </c>
      <c r="C843" s="10">
        <v>12</v>
      </c>
    </row>
    <row r="844" spans="1:5" ht="17.25" thickTop="1" thickBot="1" x14ac:dyDescent="0.3">
      <c r="A844" s="9" t="s">
        <v>809</v>
      </c>
      <c r="B844" s="9" t="s">
        <v>885</v>
      </c>
      <c r="C844" s="10">
        <v>70</v>
      </c>
    </row>
    <row r="845" spans="1:5" ht="17.25" thickTop="1" thickBot="1" x14ac:dyDescent="0.3">
      <c r="A845" s="9" t="s">
        <v>52</v>
      </c>
      <c r="B845" s="9" t="s">
        <v>886</v>
      </c>
      <c r="C845" s="10">
        <v>8</v>
      </c>
    </row>
    <row r="846" spans="1:5" ht="17.25" thickTop="1" thickBot="1" x14ac:dyDescent="0.3">
      <c r="A846" s="9" t="s">
        <v>52</v>
      </c>
      <c r="B846" s="9" t="s">
        <v>887</v>
      </c>
      <c r="C846" s="10">
        <v>6</v>
      </c>
    </row>
    <row r="847" spans="1:5" ht="20.25" thickTop="1" thickBot="1" x14ac:dyDescent="0.35">
      <c r="A847" s="9" t="s">
        <v>52</v>
      </c>
      <c r="B847" s="9" t="s">
        <v>888</v>
      </c>
      <c r="C847" s="10">
        <v>4</v>
      </c>
      <c r="D847" s="11" t="s">
        <v>1158</v>
      </c>
      <c r="E847" s="13" t="s">
        <v>1168</v>
      </c>
    </row>
    <row r="848" spans="1:5" ht="17.25" thickTop="1" thickBot="1" x14ac:dyDescent="0.3">
      <c r="A848" s="9" t="s">
        <v>52</v>
      </c>
      <c r="B848" s="9" t="s">
        <v>889</v>
      </c>
      <c r="C848" s="10">
        <v>5</v>
      </c>
    </row>
    <row r="849" spans="1:5" ht="17.25" thickTop="1" thickBot="1" x14ac:dyDescent="0.3">
      <c r="A849" s="9" t="s">
        <v>52</v>
      </c>
      <c r="B849" s="9" t="s">
        <v>890</v>
      </c>
      <c r="C849" s="10">
        <v>4</v>
      </c>
    </row>
    <row r="850" spans="1:5" ht="17.25" thickTop="1" thickBot="1" x14ac:dyDescent="0.3">
      <c r="A850" s="9" t="s">
        <v>52</v>
      </c>
      <c r="B850" s="9" t="s">
        <v>891</v>
      </c>
      <c r="C850" s="10">
        <v>7</v>
      </c>
    </row>
    <row r="851" spans="1:5" ht="17.25" thickTop="1" thickBot="1" x14ac:dyDescent="0.3">
      <c r="A851" s="9" t="s">
        <v>52</v>
      </c>
      <c r="B851" s="9" t="s">
        <v>892</v>
      </c>
      <c r="C851" s="10">
        <v>4</v>
      </c>
    </row>
    <row r="852" spans="1:5" ht="17.25" thickTop="1" thickBot="1" x14ac:dyDescent="0.3">
      <c r="A852" s="9" t="s">
        <v>52</v>
      </c>
      <c r="B852" s="9" t="s">
        <v>893</v>
      </c>
      <c r="C852" s="10">
        <v>90</v>
      </c>
    </row>
    <row r="853" spans="1:5" ht="20.25" thickTop="1" thickBot="1" x14ac:dyDescent="0.35">
      <c r="A853" s="9" t="s">
        <v>52</v>
      </c>
      <c r="B853" s="9" t="s">
        <v>894</v>
      </c>
      <c r="C853" s="10">
        <v>5</v>
      </c>
      <c r="D853" s="11" t="s">
        <v>1159</v>
      </c>
      <c r="E853" s="13" t="s">
        <v>1168</v>
      </c>
    </row>
    <row r="854" spans="1:5" ht="17.25" thickTop="1" thickBot="1" x14ac:dyDescent="0.3">
      <c r="A854" s="9" t="s">
        <v>52</v>
      </c>
      <c r="B854" s="9" t="s">
        <v>895</v>
      </c>
      <c r="C854" s="10">
        <v>13</v>
      </c>
    </row>
    <row r="855" spans="1:5" ht="17.25" thickTop="1" thickBot="1" x14ac:dyDescent="0.3">
      <c r="A855" s="9" t="s">
        <v>52</v>
      </c>
      <c r="B855" s="9" t="s">
        <v>896</v>
      </c>
      <c r="C855" s="10">
        <v>7</v>
      </c>
    </row>
    <row r="856" spans="1:5" ht="17.25" thickTop="1" thickBot="1" x14ac:dyDescent="0.3">
      <c r="A856" s="9" t="s">
        <v>52</v>
      </c>
      <c r="B856" s="9" t="s">
        <v>897</v>
      </c>
      <c r="C856" s="10">
        <v>4</v>
      </c>
    </row>
    <row r="857" spans="1:5" ht="17.25" thickTop="1" thickBot="1" x14ac:dyDescent="0.3">
      <c r="A857" s="9" t="s">
        <v>52</v>
      </c>
      <c r="B857" s="9" t="s">
        <v>898</v>
      </c>
      <c r="C857" s="10">
        <v>8</v>
      </c>
    </row>
    <row r="858" spans="1:5" ht="17.25" thickTop="1" thickBot="1" x14ac:dyDescent="0.3">
      <c r="A858" s="9" t="s">
        <v>52</v>
      </c>
      <c r="B858" s="9" t="s">
        <v>899</v>
      </c>
      <c r="C858" s="10">
        <v>13</v>
      </c>
    </row>
    <row r="859" spans="1:5" ht="17.25" thickTop="1" thickBot="1" x14ac:dyDescent="0.3">
      <c r="A859" s="9" t="s">
        <v>54</v>
      </c>
      <c r="B859" s="9" t="s">
        <v>900</v>
      </c>
      <c r="C859" s="10">
        <v>24</v>
      </c>
    </row>
    <row r="860" spans="1:5" ht="17.25" thickTop="1" thickBot="1" x14ac:dyDescent="0.3">
      <c r="A860" s="9" t="s">
        <v>52</v>
      </c>
      <c r="B860" s="9" t="s">
        <v>901</v>
      </c>
      <c r="C860" s="10">
        <v>4</v>
      </c>
    </row>
    <row r="861" spans="1:5" ht="17.25" thickTop="1" thickBot="1" x14ac:dyDescent="0.3">
      <c r="A861" s="9" t="s">
        <v>52</v>
      </c>
      <c r="B861" s="9" t="s">
        <v>902</v>
      </c>
      <c r="C861" s="10">
        <v>3</v>
      </c>
    </row>
    <row r="862" spans="1:5" ht="17.25" thickTop="1" thickBot="1" x14ac:dyDescent="0.3">
      <c r="A862" s="9" t="s">
        <v>54</v>
      </c>
      <c r="B862" s="9" t="s">
        <v>903</v>
      </c>
      <c r="C862" s="10">
        <v>4</v>
      </c>
    </row>
    <row r="863" spans="1:5" ht="17.25" thickTop="1" thickBot="1" x14ac:dyDescent="0.3">
      <c r="A863" s="9" t="s">
        <v>52</v>
      </c>
      <c r="B863" s="9" t="s">
        <v>904</v>
      </c>
      <c r="C863" s="10">
        <v>1</v>
      </c>
    </row>
    <row r="864" spans="1:5" ht="17.25" thickTop="1" thickBot="1" x14ac:dyDescent="0.3">
      <c r="A864" s="9" t="s">
        <v>54</v>
      </c>
      <c r="B864" s="9" t="s">
        <v>905</v>
      </c>
      <c r="C864" s="10">
        <v>8</v>
      </c>
    </row>
    <row r="865" spans="1:3" ht="17.25" thickTop="1" thickBot="1" x14ac:dyDescent="0.3">
      <c r="A865" s="9" t="s">
        <v>52</v>
      </c>
      <c r="B865" s="9" t="s">
        <v>906</v>
      </c>
      <c r="C865" s="10">
        <v>5</v>
      </c>
    </row>
    <row r="866" spans="1:3" ht="17.25" thickTop="1" thickBot="1" x14ac:dyDescent="0.3">
      <c r="A866" s="9" t="s">
        <v>52</v>
      </c>
      <c r="B866" s="9" t="s">
        <v>907</v>
      </c>
      <c r="C866" s="10">
        <v>5</v>
      </c>
    </row>
    <row r="867" spans="1:3" ht="17.25" thickTop="1" thickBot="1" x14ac:dyDescent="0.3">
      <c r="A867" s="9" t="s">
        <v>52</v>
      </c>
      <c r="B867" s="9" t="s">
        <v>908</v>
      </c>
      <c r="C867" s="10">
        <v>5</v>
      </c>
    </row>
    <row r="868" spans="1:3" ht="17.25" thickTop="1" thickBot="1" x14ac:dyDescent="0.3">
      <c r="A868" s="9" t="s">
        <v>52</v>
      </c>
      <c r="B868" s="9" t="s">
        <v>909</v>
      </c>
      <c r="C868" s="10">
        <v>7</v>
      </c>
    </row>
    <row r="869" spans="1:3" ht="17.25" thickTop="1" thickBot="1" x14ac:dyDescent="0.3">
      <c r="A869" s="9" t="s">
        <v>52</v>
      </c>
      <c r="B869" s="9" t="s">
        <v>910</v>
      </c>
      <c r="C869" s="10">
        <v>7</v>
      </c>
    </row>
    <row r="870" spans="1:3" ht="17.25" thickTop="1" thickBot="1" x14ac:dyDescent="0.3">
      <c r="A870" s="9" t="s">
        <v>104</v>
      </c>
      <c r="B870" s="9" t="s">
        <v>911</v>
      </c>
      <c r="C870" s="10">
        <v>5</v>
      </c>
    </row>
    <row r="871" spans="1:3" ht="17.25" thickTop="1" thickBot="1" x14ac:dyDescent="0.3">
      <c r="A871" s="9" t="s">
        <v>54</v>
      </c>
      <c r="B871" s="9" t="s">
        <v>912</v>
      </c>
      <c r="C871" s="10">
        <v>22</v>
      </c>
    </row>
    <row r="872" spans="1:3" ht="17.25" thickTop="1" thickBot="1" x14ac:dyDescent="0.3">
      <c r="A872" s="9" t="s">
        <v>52</v>
      </c>
      <c r="B872" s="9" t="s">
        <v>913</v>
      </c>
      <c r="C872" s="10">
        <v>5</v>
      </c>
    </row>
    <row r="873" spans="1:3" ht="17.25" thickTop="1" thickBot="1" x14ac:dyDescent="0.3">
      <c r="A873" s="9" t="s">
        <v>52</v>
      </c>
      <c r="B873" s="9" t="s">
        <v>914</v>
      </c>
      <c r="C873" s="10">
        <v>5</v>
      </c>
    </row>
    <row r="874" spans="1:3" ht="17.25" thickTop="1" thickBot="1" x14ac:dyDescent="0.3">
      <c r="A874" s="9" t="s">
        <v>52</v>
      </c>
      <c r="B874" s="9" t="s">
        <v>915</v>
      </c>
      <c r="C874" s="10">
        <v>90</v>
      </c>
    </row>
    <row r="875" spans="1:3" ht="17.25" thickTop="1" thickBot="1" x14ac:dyDescent="0.3">
      <c r="A875" s="9" t="s">
        <v>52</v>
      </c>
      <c r="B875" s="9" t="s">
        <v>916</v>
      </c>
      <c r="C875" s="10">
        <v>2</v>
      </c>
    </row>
    <row r="876" spans="1:3" ht="17.25" thickTop="1" thickBot="1" x14ac:dyDescent="0.3">
      <c r="A876" s="9" t="s">
        <v>104</v>
      </c>
      <c r="B876" s="9" t="s">
        <v>917</v>
      </c>
      <c r="C876" s="10">
        <v>11</v>
      </c>
    </row>
    <row r="877" spans="1:3" ht="17.25" thickTop="1" thickBot="1" x14ac:dyDescent="0.3">
      <c r="A877" s="9" t="s">
        <v>52</v>
      </c>
      <c r="B877" s="9" t="s">
        <v>918</v>
      </c>
      <c r="C877" s="10">
        <v>7</v>
      </c>
    </row>
    <row r="878" spans="1:3" ht="17.25" thickTop="1" thickBot="1" x14ac:dyDescent="0.3">
      <c r="A878" s="9" t="s">
        <v>52</v>
      </c>
      <c r="B878" s="9" t="s">
        <v>919</v>
      </c>
      <c r="C878" s="10">
        <v>26</v>
      </c>
    </row>
    <row r="879" spans="1:3" ht="17.25" thickTop="1" thickBot="1" x14ac:dyDescent="0.3">
      <c r="A879" s="9" t="s">
        <v>52</v>
      </c>
      <c r="B879" s="9" t="s">
        <v>920</v>
      </c>
      <c r="C879" s="10">
        <v>12</v>
      </c>
    </row>
    <row r="880" spans="1:3" ht="17.25" thickTop="1" thickBot="1" x14ac:dyDescent="0.3">
      <c r="A880" s="9" t="s">
        <v>52</v>
      </c>
      <c r="B880" s="9" t="s">
        <v>921</v>
      </c>
      <c r="C880" s="10">
        <v>9</v>
      </c>
    </row>
    <row r="881" spans="1:5" ht="17.25" thickTop="1" thickBot="1" x14ac:dyDescent="0.3">
      <c r="A881" s="9" t="s">
        <v>52</v>
      </c>
      <c r="B881" s="9" t="s">
        <v>922</v>
      </c>
      <c r="C881" s="10">
        <v>8</v>
      </c>
    </row>
    <row r="882" spans="1:5" ht="17.25" thickTop="1" thickBot="1" x14ac:dyDescent="0.3">
      <c r="A882" s="9" t="s">
        <v>52</v>
      </c>
      <c r="B882" s="9" t="s">
        <v>923</v>
      </c>
      <c r="C882" s="10">
        <v>14</v>
      </c>
    </row>
    <row r="883" spans="1:5" ht="17.25" thickTop="1" thickBot="1" x14ac:dyDescent="0.3">
      <c r="A883" s="9" t="s">
        <v>104</v>
      </c>
      <c r="B883" s="9" t="s">
        <v>924</v>
      </c>
      <c r="C883" s="10">
        <v>3</v>
      </c>
    </row>
    <row r="884" spans="1:5" ht="17.25" thickTop="1" thickBot="1" x14ac:dyDescent="0.3">
      <c r="A884" s="9" t="s">
        <v>104</v>
      </c>
      <c r="B884" s="9" t="s">
        <v>925</v>
      </c>
      <c r="C884" s="10">
        <v>44</v>
      </c>
    </row>
    <row r="885" spans="1:5" ht="17.25" thickTop="1" thickBot="1" x14ac:dyDescent="0.3">
      <c r="A885" s="9" t="s">
        <v>52</v>
      </c>
      <c r="B885" s="9" t="s">
        <v>926</v>
      </c>
      <c r="C885" s="10">
        <v>44</v>
      </c>
    </row>
    <row r="886" spans="1:5" ht="17.25" thickTop="1" thickBot="1" x14ac:dyDescent="0.3">
      <c r="A886" s="9" t="s">
        <v>54</v>
      </c>
      <c r="B886" s="9" t="s">
        <v>927</v>
      </c>
      <c r="C886" s="10">
        <v>20</v>
      </c>
    </row>
    <row r="887" spans="1:5" ht="17.25" thickTop="1" thickBot="1" x14ac:dyDescent="0.3">
      <c r="A887" s="9" t="s">
        <v>54</v>
      </c>
      <c r="B887" s="9" t="s">
        <v>928</v>
      </c>
      <c r="C887" s="10">
        <v>26</v>
      </c>
    </row>
    <row r="888" spans="1:5" ht="17.25" thickTop="1" thickBot="1" x14ac:dyDescent="0.3">
      <c r="A888" s="9" t="s">
        <v>54</v>
      </c>
      <c r="B888" s="9" t="s">
        <v>929</v>
      </c>
      <c r="C888" s="10">
        <v>26</v>
      </c>
    </row>
    <row r="889" spans="1:5" ht="20.25" thickTop="1" thickBot="1" x14ac:dyDescent="0.35">
      <c r="A889" s="9" t="s">
        <v>52</v>
      </c>
      <c r="B889" s="9" t="s">
        <v>930</v>
      </c>
      <c r="C889" s="10">
        <v>3</v>
      </c>
      <c r="D889" s="11" t="s">
        <v>1160</v>
      </c>
      <c r="E889" s="13" t="s">
        <v>1168</v>
      </c>
    </row>
    <row r="890" spans="1:5" ht="17.25" thickTop="1" thickBot="1" x14ac:dyDescent="0.3">
      <c r="A890" s="9" t="s">
        <v>52</v>
      </c>
      <c r="B890" s="9" t="s">
        <v>931</v>
      </c>
      <c r="C890" s="10">
        <v>8</v>
      </c>
    </row>
    <row r="891" spans="1:5" ht="17.25" thickTop="1" thickBot="1" x14ac:dyDescent="0.3">
      <c r="A891" s="9" t="s">
        <v>54</v>
      </c>
      <c r="B891" s="9" t="s">
        <v>932</v>
      </c>
      <c r="C891" s="10">
        <v>44</v>
      </c>
    </row>
    <row r="892" spans="1:5" ht="17.25" thickTop="1" thickBot="1" x14ac:dyDescent="0.3">
      <c r="A892" s="9" t="s">
        <v>104</v>
      </c>
      <c r="B892" s="9" t="s">
        <v>933</v>
      </c>
      <c r="C892" s="10">
        <v>6</v>
      </c>
    </row>
    <row r="893" spans="1:5" ht="17.25" thickTop="1" thickBot="1" x14ac:dyDescent="0.3">
      <c r="A893" s="9" t="s">
        <v>52</v>
      </c>
      <c r="B893" s="9" t="s">
        <v>934</v>
      </c>
      <c r="C893" s="10">
        <v>5</v>
      </c>
    </row>
    <row r="894" spans="1:5" ht="17.25" thickTop="1" thickBot="1" x14ac:dyDescent="0.3">
      <c r="A894" s="9" t="s">
        <v>52</v>
      </c>
      <c r="B894" s="9" t="s">
        <v>935</v>
      </c>
      <c r="C894" s="10">
        <v>3</v>
      </c>
    </row>
    <row r="895" spans="1:5" ht="17.25" thickTop="1" thickBot="1" x14ac:dyDescent="0.3">
      <c r="A895" s="9" t="s">
        <v>52</v>
      </c>
      <c r="B895" s="9" t="s">
        <v>936</v>
      </c>
      <c r="C895" s="10">
        <v>78</v>
      </c>
    </row>
    <row r="896" spans="1:5" ht="17.25" thickTop="1" thickBot="1" x14ac:dyDescent="0.3">
      <c r="A896" s="9" t="s">
        <v>52</v>
      </c>
      <c r="B896" s="9" t="s">
        <v>937</v>
      </c>
      <c r="C896" s="10">
        <v>4</v>
      </c>
    </row>
    <row r="897" spans="1:3" ht="17.25" thickTop="1" thickBot="1" x14ac:dyDescent="0.3">
      <c r="A897" s="9" t="s">
        <v>52</v>
      </c>
      <c r="B897" s="9" t="s">
        <v>938</v>
      </c>
      <c r="C897" s="10">
        <v>5</v>
      </c>
    </row>
    <row r="898" spans="1:3" ht="17.25" thickTop="1" thickBot="1" x14ac:dyDescent="0.3">
      <c r="A898" s="9" t="s">
        <v>54</v>
      </c>
      <c r="B898" s="9" t="s">
        <v>939</v>
      </c>
      <c r="C898" s="10">
        <v>22</v>
      </c>
    </row>
    <row r="899" spans="1:3" ht="17.25" thickTop="1" thickBot="1" x14ac:dyDescent="0.3">
      <c r="A899" s="9" t="s">
        <v>52</v>
      </c>
      <c r="B899" s="9" t="s">
        <v>940</v>
      </c>
      <c r="C899" s="10">
        <v>5</v>
      </c>
    </row>
    <row r="900" spans="1:3" ht="17.25" thickTop="1" thickBot="1" x14ac:dyDescent="0.3">
      <c r="A900" s="9" t="s">
        <v>63</v>
      </c>
      <c r="B900" s="9" t="s">
        <v>940</v>
      </c>
      <c r="C900" s="10">
        <v>6</v>
      </c>
    </row>
    <row r="901" spans="1:3" ht="17.25" thickTop="1" thickBot="1" x14ac:dyDescent="0.3">
      <c r="A901" s="9" t="s">
        <v>52</v>
      </c>
      <c r="B901" s="9" t="s">
        <v>941</v>
      </c>
      <c r="C901" s="10">
        <v>6</v>
      </c>
    </row>
    <row r="902" spans="1:3" ht="17.25" thickTop="1" thickBot="1" x14ac:dyDescent="0.3">
      <c r="A902" s="9" t="s">
        <v>72</v>
      </c>
      <c r="B902" s="9" t="s">
        <v>941</v>
      </c>
      <c r="C902" s="10">
        <v>6</v>
      </c>
    </row>
    <row r="903" spans="1:3" ht="17.25" thickTop="1" thickBot="1" x14ac:dyDescent="0.3">
      <c r="A903" s="9" t="s">
        <v>52</v>
      </c>
      <c r="B903" s="9" t="s">
        <v>942</v>
      </c>
      <c r="C903" s="10">
        <v>6</v>
      </c>
    </row>
    <row r="904" spans="1:3" ht="17.25" thickTop="1" thickBot="1" x14ac:dyDescent="0.3">
      <c r="A904" s="9" t="s">
        <v>52</v>
      </c>
      <c r="B904" s="9" t="s">
        <v>943</v>
      </c>
      <c r="C904" s="10">
        <v>6</v>
      </c>
    </row>
    <row r="905" spans="1:3" ht="17.25" thickTop="1" thickBot="1" x14ac:dyDescent="0.3">
      <c r="A905" s="9" t="s">
        <v>52</v>
      </c>
      <c r="B905" s="9" t="s">
        <v>944</v>
      </c>
      <c r="C905" s="10">
        <v>6</v>
      </c>
    </row>
    <row r="906" spans="1:3" ht="17.25" thickTop="1" thickBot="1" x14ac:dyDescent="0.3">
      <c r="A906" s="9" t="s">
        <v>60</v>
      </c>
      <c r="B906" s="9" t="s">
        <v>945</v>
      </c>
      <c r="C906" s="10">
        <v>7</v>
      </c>
    </row>
    <row r="907" spans="1:3" ht="17.25" thickTop="1" thickBot="1" x14ac:dyDescent="0.3">
      <c r="A907" s="9" t="s">
        <v>54</v>
      </c>
      <c r="B907" s="9" t="s">
        <v>946</v>
      </c>
      <c r="C907" s="10">
        <v>13</v>
      </c>
    </row>
    <row r="908" spans="1:3" ht="17.25" thickTop="1" thickBot="1" x14ac:dyDescent="0.3">
      <c r="A908" s="9" t="s">
        <v>54</v>
      </c>
      <c r="B908" s="9" t="s">
        <v>947</v>
      </c>
      <c r="C908" s="10">
        <v>92</v>
      </c>
    </row>
    <row r="909" spans="1:3" ht="17.25" thickTop="1" thickBot="1" x14ac:dyDescent="0.3">
      <c r="A909" s="9" t="s">
        <v>52</v>
      </c>
      <c r="B909" s="9" t="s">
        <v>948</v>
      </c>
      <c r="C909" s="10">
        <v>6</v>
      </c>
    </row>
    <row r="910" spans="1:3" ht="17.25" thickTop="1" thickBot="1" x14ac:dyDescent="0.3">
      <c r="A910" s="9" t="s">
        <v>63</v>
      </c>
      <c r="B910" s="9" t="s">
        <v>949</v>
      </c>
      <c r="C910" s="10">
        <v>5</v>
      </c>
    </row>
    <row r="911" spans="1:3" ht="17.25" thickTop="1" thickBot="1" x14ac:dyDescent="0.3">
      <c r="A911" s="9" t="s">
        <v>63</v>
      </c>
      <c r="B911" s="9" t="s">
        <v>950</v>
      </c>
      <c r="C911" s="10">
        <v>5</v>
      </c>
    </row>
    <row r="912" spans="1:3" ht="17.25" thickTop="1" thickBot="1" x14ac:dyDescent="0.3">
      <c r="A912" s="9" t="s">
        <v>52</v>
      </c>
      <c r="B912" s="9" t="s">
        <v>951</v>
      </c>
      <c r="C912" s="10">
        <v>5</v>
      </c>
    </row>
    <row r="913" spans="1:3" ht="17.25" thickTop="1" thickBot="1" x14ac:dyDescent="0.3">
      <c r="A913" s="9" t="s">
        <v>104</v>
      </c>
      <c r="B913" s="9" t="s">
        <v>952</v>
      </c>
      <c r="C913" s="10">
        <v>84</v>
      </c>
    </row>
    <row r="914" spans="1:3" ht="17.25" thickTop="1" thickBot="1" x14ac:dyDescent="0.3">
      <c r="A914" s="9" t="s">
        <v>54</v>
      </c>
      <c r="B914" s="9" t="s">
        <v>953</v>
      </c>
      <c r="C914" s="10">
        <v>16</v>
      </c>
    </row>
    <row r="915" spans="1:3" ht="17.25" thickTop="1" thickBot="1" x14ac:dyDescent="0.3">
      <c r="A915" s="9" t="s">
        <v>60</v>
      </c>
      <c r="B915" s="9" t="s">
        <v>954</v>
      </c>
      <c r="C915" s="10">
        <v>3</v>
      </c>
    </row>
    <row r="916" spans="1:3" ht="17.25" thickTop="1" thickBot="1" x14ac:dyDescent="0.3">
      <c r="A916" s="9" t="s">
        <v>54</v>
      </c>
      <c r="B916" s="9" t="s">
        <v>955</v>
      </c>
      <c r="C916" s="10">
        <v>2</v>
      </c>
    </row>
    <row r="917" spans="1:3" ht="17.25" thickTop="1" thickBot="1" x14ac:dyDescent="0.3">
      <c r="A917" s="9" t="s">
        <v>809</v>
      </c>
      <c r="B917" s="9" t="s">
        <v>956</v>
      </c>
      <c r="C917" s="10">
        <v>17</v>
      </c>
    </row>
    <row r="918" spans="1:3" ht="17.25" thickTop="1" thickBot="1" x14ac:dyDescent="0.3">
      <c r="A918" s="9" t="s">
        <v>104</v>
      </c>
      <c r="B918" s="9" t="s">
        <v>954</v>
      </c>
      <c r="C918" s="10">
        <v>4</v>
      </c>
    </row>
    <row r="919" spans="1:3" ht="17.25" thickTop="1" thickBot="1" x14ac:dyDescent="0.3">
      <c r="A919" s="9" t="s">
        <v>54</v>
      </c>
      <c r="B919" s="9" t="s">
        <v>957</v>
      </c>
      <c r="C919" s="10">
        <v>18</v>
      </c>
    </row>
    <row r="920" spans="1:3" ht="17.25" thickTop="1" thickBot="1" x14ac:dyDescent="0.3">
      <c r="A920" s="9" t="s">
        <v>192</v>
      </c>
      <c r="B920" s="9" t="s">
        <v>958</v>
      </c>
      <c r="C920" s="10">
        <v>5</v>
      </c>
    </row>
    <row r="921" spans="1:3" ht="17.25" thickTop="1" thickBot="1" x14ac:dyDescent="0.3">
      <c r="A921" s="9" t="s">
        <v>52</v>
      </c>
      <c r="B921" s="9" t="s">
        <v>959</v>
      </c>
      <c r="C921" s="10">
        <v>5</v>
      </c>
    </row>
    <row r="922" spans="1:3" ht="17.25" thickTop="1" thickBot="1" x14ac:dyDescent="0.3">
      <c r="A922" s="9" t="s">
        <v>52</v>
      </c>
      <c r="B922" s="9" t="s">
        <v>960</v>
      </c>
      <c r="C922" s="10">
        <v>5</v>
      </c>
    </row>
    <row r="923" spans="1:3" ht="17.25" thickTop="1" thickBot="1" x14ac:dyDescent="0.3">
      <c r="A923" s="9" t="s">
        <v>54</v>
      </c>
      <c r="B923" s="9" t="s">
        <v>961</v>
      </c>
      <c r="C923" s="10">
        <v>6</v>
      </c>
    </row>
    <row r="924" spans="1:3" ht="17.25" thickTop="1" thickBot="1" x14ac:dyDescent="0.3">
      <c r="A924" s="9" t="s">
        <v>52</v>
      </c>
      <c r="B924" s="9" t="s">
        <v>962</v>
      </c>
      <c r="C924" s="10">
        <v>5</v>
      </c>
    </row>
    <row r="925" spans="1:3" ht="17.25" thickTop="1" thickBot="1" x14ac:dyDescent="0.3">
      <c r="A925" s="9" t="s">
        <v>104</v>
      </c>
      <c r="B925" s="9" t="s">
        <v>963</v>
      </c>
      <c r="C925" s="10">
        <v>40</v>
      </c>
    </row>
    <row r="926" spans="1:3" ht="17.25" thickTop="1" thickBot="1" x14ac:dyDescent="0.3">
      <c r="A926" s="9" t="s">
        <v>52</v>
      </c>
      <c r="B926" s="9" t="s">
        <v>964</v>
      </c>
      <c r="C926" s="10">
        <v>6</v>
      </c>
    </row>
    <row r="927" spans="1:3" ht="17.25" thickTop="1" thickBot="1" x14ac:dyDescent="0.3">
      <c r="A927" s="9" t="s">
        <v>717</v>
      </c>
      <c r="B927" s="9" t="s">
        <v>965</v>
      </c>
      <c r="C927" s="10">
        <v>4</v>
      </c>
    </row>
    <row r="928" spans="1:3" ht="17.25" thickTop="1" thickBot="1" x14ac:dyDescent="0.3">
      <c r="A928" s="9" t="s">
        <v>54</v>
      </c>
      <c r="B928" s="9" t="s">
        <v>966</v>
      </c>
      <c r="C928" s="10">
        <v>66</v>
      </c>
    </row>
    <row r="929" spans="1:3" ht="17.25" thickTop="1" thickBot="1" x14ac:dyDescent="0.3">
      <c r="A929" s="9" t="s">
        <v>104</v>
      </c>
      <c r="B929" s="9" t="s">
        <v>967</v>
      </c>
      <c r="C929" s="10">
        <v>4</v>
      </c>
    </row>
    <row r="930" spans="1:3" ht="17.25" thickTop="1" thickBot="1" x14ac:dyDescent="0.3">
      <c r="A930" s="9" t="s">
        <v>54</v>
      </c>
      <c r="B930" s="9" t="s">
        <v>968</v>
      </c>
      <c r="C930" s="10">
        <v>20</v>
      </c>
    </row>
    <row r="931" spans="1:3" ht="17.25" thickTop="1" thickBot="1" x14ac:dyDescent="0.3">
      <c r="A931" s="9" t="s">
        <v>52</v>
      </c>
      <c r="B931" s="9" t="s">
        <v>969</v>
      </c>
      <c r="C931" s="10">
        <v>10</v>
      </c>
    </row>
    <row r="932" spans="1:3" ht="17.25" thickTop="1" thickBot="1" x14ac:dyDescent="0.3">
      <c r="A932" s="9" t="s">
        <v>52</v>
      </c>
      <c r="B932" s="9" t="s">
        <v>970</v>
      </c>
      <c r="C932" s="10">
        <v>44</v>
      </c>
    </row>
    <row r="933" spans="1:3" ht="17.25" thickTop="1" thickBot="1" x14ac:dyDescent="0.3">
      <c r="A933" s="9" t="s">
        <v>104</v>
      </c>
      <c r="B933" s="9" t="s">
        <v>971</v>
      </c>
      <c r="C933" s="10">
        <v>4</v>
      </c>
    </row>
    <row r="934" spans="1:3" ht="17.25" thickTop="1" thickBot="1" x14ac:dyDescent="0.3">
      <c r="A934" s="9" t="s">
        <v>54</v>
      </c>
      <c r="B934" s="9" t="s">
        <v>972</v>
      </c>
      <c r="C934" s="10">
        <v>11</v>
      </c>
    </row>
    <row r="935" spans="1:3" ht="17.25" thickTop="1" thickBot="1" x14ac:dyDescent="0.3">
      <c r="A935" s="9" t="s">
        <v>54</v>
      </c>
      <c r="B935" s="9" t="s">
        <v>973</v>
      </c>
      <c r="C935" s="10">
        <v>11</v>
      </c>
    </row>
    <row r="936" spans="1:3" ht="17.25" thickTop="1" thickBot="1" x14ac:dyDescent="0.3">
      <c r="A936" s="9" t="s">
        <v>52</v>
      </c>
      <c r="B936" s="9" t="s">
        <v>974</v>
      </c>
      <c r="C936" s="10">
        <v>3</v>
      </c>
    </row>
    <row r="937" spans="1:3" ht="17.25" thickTop="1" thickBot="1" x14ac:dyDescent="0.3">
      <c r="A937" s="9" t="s">
        <v>52</v>
      </c>
      <c r="B937" s="9" t="s">
        <v>975</v>
      </c>
      <c r="C937" s="10">
        <v>5</v>
      </c>
    </row>
    <row r="938" spans="1:3" ht="17.25" thickTop="1" thickBot="1" x14ac:dyDescent="0.3">
      <c r="A938" s="9" t="s">
        <v>97</v>
      </c>
      <c r="B938" s="9" t="s">
        <v>976</v>
      </c>
      <c r="C938" s="10">
        <v>4</v>
      </c>
    </row>
    <row r="939" spans="1:3" ht="17.25" thickTop="1" thickBot="1" x14ac:dyDescent="0.3">
      <c r="A939" s="9" t="s">
        <v>52</v>
      </c>
      <c r="B939" s="9" t="s">
        <v>977</v>
      </c>
      <c r="C939" s="10">
        <v>4</v>
      </c>
    </row>
    <row r="940" spans="1:3" ht="17.25" thickTop="1" thickBot="1" x14ac:dyDescent="0.3">
      <c r="A940" s="9" t="s">
        <v>60</v>
      </c>
      <c r="B940" s="9" t="s">
        <v>978</v>
      </c>
      <c r="C940" s="10">
        <v>12</v>
      </c>
    </row>
    <row r="941" spans="1:3" ht="17.25" thickTop="1" thickBot="1" x14ac:dyDescent="0.3">
      <c r="A941" s="9" t="s">
        <v>104</v>
      </c>
      <c r="B941" s="9" t="s">
        <v>979</v>
      </c>
      <c r="C941" s="10">
        <v>6</v>
      </c>
    </row>
    <row r="942" spans="1:3" ht="17.25" thickTop="1" thickBot="1" x14ac:dyDescent="0.3">
      <c r="A942" s="9" t="s">
        <v>52</v>
      </c>
      <c r="B942" s="9" t="s">
        <v>980</v>
      </c>
      <c r="C942" s="10">
        <v>6</v>
      </c>
    </row>
    <row r="943" spans="1:3" ht="17.25" thickTop="1" thickBot="1" x14ac:dyDescent="0.3">
      <c r="A943" s="9" t="s">
        <v>54</v>
      </c>
      <c r="B943" s="9" t="s">
        <v>981</v>
      </c>
      <c r="C943" s="10">
        <v>12</v>
      </c>
    </row>
    <row r="944" spans="1:3" ht="17.25" thickTop="1" thickBot="1" x14ac:dyDescent="0.3">
      <c r="A944" s="9" t="s">
        <v>54</v>
      </c>
      <c r="B944" s="9" t="s">
        <v>982</v>
      </c>
      <c r="C944" s="10">
        <v>17</v>
      </c>
    </row>
    <row r="945" spans="1:3" ht="17.25" thickTop="1" thickBot="1" x14ac:dyDescent="0.3">
      <c r="A945" s="9" t="s">
        <v>52</v>
      </c>
      <c r="B945" s="9" t="s">
        <v>983</v>
      </c>
      <c r="C945" s="10">
        <v>6</v>
      </c>
    </row>
    <row r="946" spans="1:3" ht="17.25" thickTop="1" thickBot="1" x14ac:dyDescent="0.3">
      <c r="A946" s="9" t="s">
        <v>52</v>
      </c>
      <c r="B946" s="9" t="s">
        <v>984</v>
      </c>
      <c r="C946" s="10">
        <v>9</v>
      </c>
    </row>
    <row r="947" spans="1:3" ht="17.25" thickTop="1" thickBot="1" x14ac:dyDescent="0.3">
      <c r="A947" s="9" t="s">
        <v>52</v>
      </c>
      <c r="B947" s="9" t="s">
        <v>985</v>
      </c>
      <c r="C947" s="10">
        <v>13</v>
      </c>
    </row>
    <row r="948" spans="1:3" ht="17.25" thickTop="1" thickBot="1" x14ac:dyDescent="0.3">
      <c r="A948" s="9" t="s">
        <v>52</v>
      </c>
      <c r="B948" s="9" t="s">
        <v>986</v>
      </c>
      <c r="C948" s="10">
        <v>3</v>
      </c>
    </row>
    <row r="949" spans="1:3" ht="17.25" thickTop="1" thickBot="1" x14ac:dyDescent="0.3">
      <c r="A949" s="9" t="s">
        <v>52</v>
      </c>
      <c r="B949" s="9" t="s">
        <v>987</v>
      </c>
      <c r="C949" s="10">
        <v>9</v>
      </c>
    </row>
    <row r="950" spans="1:3" ht="17.25" thickTop="1" thickBot="1" x14ac:dyDescent="0.3">
      <c r="A950" s="9" t="s">
        <v>52</v>
      </c>
      <c r="B950" s="9" t="s">
        <v>988</v>
      </c>
      <c r="C950" s="10">
        <v>24</v>
      </c>
    </row>
    <row r="951" spans="1:3" ht="17.25" thickTop="1" thickBot="1" x14ac:dyDescent="0.3">
      <c r="A951" s="9" t="s">
        <v>63</v>
      </c>
      <c r="B951" s="9" t="s">
        <v>989</v>
      </c>
      <c r="C951" s="10">
        <v>5</v>
      </c>
    </row>
    <row r="952" spans="1:3" ht="17.25" thickTop="1" thickBot="1" x14ac:dyDescent="0.3">
      <c r="A952" s="9" t="s">
        <v>52</v>
      </c>
      <c r="B952" s="9" t="s">
        <v>990</v>
      </c>
      <c r="C952" s="10">
        <v>6</v>
      </c>
    </row>
    <row r="953" spans="1:3" ht="17.25" thickTop="1" thickBot="1" x14ac:dyDescent="0.3">
      <c r="A953" s="9" t="s">
        <v>52</v>
      </c>
      <c r="B953" s="9" t="s">
        <v>991</v>
      </c>
      <c r="C953" s="10">
        <v>6</v>
      </c>
    </row>
    <row r="954" spans="1:3" ht="17.25" thickTop="1" thickBot="1" x14ac:dyDescent="0.3">
      <c r="A954" s="9" t="s">
        <v>104</v>
      </c>
      <c r="B954" s="9" t="s">
        <v>992</v>
      </c>
      <c r="C954" s="10">
        <v>6</v>
      </c>
    </row>
    <row r="955" spans="1:3" ht="17.25" thickTop="1" thickBot="1" x14ac:dyDescent="0.3">
      <c r="A955" s="9" t="s">
        <v>52</v>
      </c>
      <c r="B955" s="9" t="s">
        <v>993</v>
      </c>
      <c r="C955" s="10">
        <v>8</v>
      </c>
    </row>
    <row r="956" spans="1:3" ht="17.25" thickTop="1" thickBot="1" x14ac:dyDescent="0.3">
      <c r="A956" s="9" t="s">
        <v>97</v>
      </c>
      <c r="B956" s="9" t="s">
        <v>994</v>
      </c>
      <c r="C956" s="10">
        <v>4</v>
      </c>
    </row>
    <row r="957" spans="1:3" ht="17.25" thickTop="1" thickBot="1" x14ac:dyDescent="0.3">
      <c r="A957" s="9" t="s">
        <v>54</v>
      </c>
      <c r="B957" s="9" t="s">
        <v>995</v>
      </c>
      <c r="C957" s="10">
        <v>3</v>
      </c>
    </row>
    <row r="958" spans="1:3" ht="17.25" thickTop="1" thickBot="1" x14ac:dyDescent="0.3">
      <c r="A958" s="9" t="s">
        <v>809</v>
      </c>
      <c r="B958" s="9" t="s">
        <v>996</v>
      </c>
      <c r="C958" s="10">
        <v>16</v>
      </c>
    </row>
    <row r="959" spans="1:3" ht="17.25" thickTop="1" thickBot="1" x14ac:dyDescent="0.3">
      <c r="A959" s="9" t="s">
        <v>52</v>
      </c>
      <c r="B959" s="9" t="s">
        <v>997</v>
      </c>
      <c r="C959" s="10">
        <v>5</v>
      </c>
    </row>
    <row r="960" spans="1:3" ht="17.25" thickTop="1" thickBot="1" x14ac:dyDescent="0.3">
      <c r="A960" s="9" t="s">
        <v>54</v>
      </c>
      <c r="B960" s="9" t="s">
        <v>997</v>
      </c>
      <c r="C960" s="10">
        <v>14</v>
      </c>
    </row>
    <row r="961" spans="1:3" ht="17.25" thickTop="1" thickBot="1" x14ac:dyDescent="0.3">
      <c r="A961" s="9" t="s">
        <v>52</v>
      </c>
      <c r="B961" s="9" t="s">
        <v>998</v>
      </c>
      <c r="C961" s="10">
        <v>6</v>
      </c>
    </row>
    <row r="962" spans="1:3" ht="17.25" thickTop="1" thickBot="1" x14ac:dyDescent="0.3">
      <c r="A962" s="9" t="s">
        <v>54</v>
      </c>
      <c r="B962" s="9" t="s">
        <v>999</v>
      </c>
      <c r="C962" s="10">
        <v>6</v>
      </c>
    </row>
    <row r="963" spans="1:3" ht="17.25" thickTop="1" thickBot="1" x14ac:dyDescent="0.3">
      <c r="A963" s="9" t="s">
        <v>52</v>
      </c>
      <c r="B963" s="9" t="s">
        <v>1000</v>
      </c>
      <c r="C963" s="10">
        <v>28</v>
      </c>
    </row>
    <row r="964" spans="1:3" ht="17.25" thickTop="1" thickBot="1" x14ac:dyDescent="0.3">
      <c r="A964" s="9" t="s">
        <v>52</v>
      </c>
      <c r="B964" s="9" t="s">
        <v>1001</v>
      </c>
      <c r="C964" s="10">
        <v>14</v>
      </c>
    </row>
    <row r="965" spans="1:3" ht="17.25" thickTop="1" thickBot="1" x14ac:dyDescent="0.3">
      <c r="A965" s="9" t="s">
        <v>63</v>
      </c>
      <c r="B965" s="9" t="s">
        <v>1002</v>
      </c>
      <c r="C965" s="10">
        <v>6</v>
      </c>
    </row>
    <row r="966" spans="1:3" ht="17.25" thickTop="1" thickBot="1" x14ac:dyDescent="0.3">
      <c r="A966" s="9" t="s">
        <v>97</v>
      </c>
      <c r="B966" s="9" t="s">
        <v>1003</v>
      </c>
      <c r="C966" s="10">
        <v>5</v>
      </c>
    </row>
    <row r="967" spans="1:3" ht="17.25" thickTop="1" thickBot="1" x14ac:dyDescent="0.3">
      <c r="A967" s="9" t="s">
        <v>54</v>
      </c>
      <c r="B967" s="9" t="s">
        <v>1004</v>
      </c>
      <c r="C967" s="10">
        <v>22</v>
      </c>
    </row>
    <row r="968" spans="1:3" ht="17.25" thickTop="1" thickBot="1" x14ac:dyDescent="0.3">
      <c r="A968" s="9" t="s">
        <v>118</v>
      </c>
      <c r="B968" s="9" t="s">
        <v>1005</v>
      </c>
      <c r="C968" s="10">
        <v>22</v>
      </c>
    </row>
    <row r="969" spans="1:3" ht="17.25" thickTop="1" thickBot="1" x14ac:dyDescent="0.3">
      <c r="A969" s="9" t="s">
        <v>104</v>
      </c>
      <c r="B969" s="9" t="s">
        <v>1006</v>
      </c>
      <c r="C969" s="10">
        <v>7</v>
      </c>
    </row>
    <row r="970" spans="1:3" ht="17.25" thickTop="1" thickBot="1" x14ac:dyDescent="0.3">
      <c r="A970" s="9" t="s">
        <v>52</v>
      </c>
      <c r="B970" s="9" t="s">
        <v>1007</v>
      </c>
      <c r="C970" s="10">
        <v>5</v>
      </c>
    </row>
    <row r="971" spans="1:3" ht="17.25" thickTop="1" thickBot="1" x14ac:dyDescent="0.3">
      <c r="A971" s="9" t="s">
        <v>192</v>
      </c>
      <c r="B971" s="9" t="s">
        <v>1008</v>
      </c>
      <c r="C971" s="10">
        <v>4</v>
      </c>
    </row>
    <row r="972" spans="1:3" ht="17.25" thickTop="1" thickBot="1" x14ac:dyDescent="0.3">
      <c r="A972" s="9" t="s">
        <v>52</v>
      </c>
      <c r="B972" s="9" t="s">
        <v>1009</v>
      </c>
      <c r="C972" s="10">
        <v>8</v>
      </c>
    </row>
    <row r="973" spans="1:3" ht="17.25" thickTop="1" thickBot="1" x14ac:dyDescent="0.3">
      <c r="A973" s="9" t="s">
        <v>54</v>
      </c>
      <c r="B973" s="9" t="s">
        <v>1010</v>
      </c>
      <c r="C973" s="10">
        <v>24</v>
      </c>
    </row>
    <row r="974" spans="1:3" ht="17.25" thickTop="1" thickBot="1" x14ac:dyDescent="0.3">
      <c r="A974" s="9" t="s">
        <v>104</v>
      </c>
      <c r="B974" s="9" t="s">
        <v>1011</v>
      </c>
      <c r="C974" s="10">
        <v>6</v>
      </c>
    </row>
    <row r="975" spans="1:3" ht="17.25" thickTop="1" thickBot="1" x14ac:dyDescent="0.3">
      <c r="A975" s="9" t="s">
        <v>54</v>
      </c>
      <c r="B975" s="9" t="s">
        <v>1012</v>
      </c>
      <c r="C975" s="10">
        <v>6</v>
      </c>
    </row>
    <row r="976" spans="1:3" ht="17.25" thickTop="1" thickBot="1" x14ac:dyDescent="0.3">
      <c r="A976" s="9" t="s">
        <v>54</v>
      </c>
      <c r="B976" s="9" t="s">
        <v>1013</v>
      </c>
      <c r="C976" s="10">
        <v>11</v>
      </c>
    </row>
    <row r="977" spans="1:3" ht="17.25" thickTop="1" thickBot="1" x14ac:dyDescent="0.3">
      <c r="A977" s="9" t="s">
        <v>54</v>
      </c>
      <c r="B977" s="9" t="s">
        <v>1014</v>
      </c>
      <c r="C977" s="10">
        <v>7</v>
      </c>
    </row>
    <row r="978" spans="1:3" ht="17.25" thickTop="1" thickBot="1" x14ac:dyDescent="0.3">
      <c r="A978" s="9" t="s">
        <v>192</v>
      </c>
      <c r="B978" s="9" t="s">
        <v>1015</v>
      </c>
      <c r="C978" s="10">
        <v>14</v>
      </c>
    </row>
    <row r="979" spans="1:3" ht="17.25" thickTop="1" thickBot="1" x14ac:dyDescent="0.3">
      <c r="A979" s="9" t="s">
        <v>52</v>
      </c>
      <c r="B979" s="9" t="s">
        <v>1016</v>
      </c>
      <c r="C979" s="10">
        <v>8</v>
      </c>
    </row>
    <row r="980" spans="1:3" ht="17.25" thickTop="1" thickBot="1" x14ac:dyDescent="0.3">
      <c r="A980" s="9" t="s">
        <v>52</v>
      </c>
      <c r="B980" s="9" t="s">
        <v>1017</v>
      </c>
      <c r="C980" s="10">
        <v>8</v>
      </c>
    </row>
    <row r="981" spans="1:3" ht="17.25" thickTop="1" thickBot="1" x14ac:dyDescent="0.3">
      <c r="A981" s="9" t="s">
        <v>52</v>
      </c>
      <c r="B981" s="9" t="s">
        <v>1018</v>
      </c>
      <c r="C981" s="10">
        <v>8</v>
      </c>
    </row>
    <row r="982" spans="1:3" ht="17.25" thickTop="1" thickBot="1" x14ac:dyDescent="0.3">
      <c r="A982" s="9" t="s">
        <v>52</v>
      </c>
      <c r="B982" s="9" t="s">
        <v>1019</v>
      </c>
      <c r="C982" s="10">
        <v>2</v>
      </c>
    </row>
    <row r="983" spans="1:3" ht="17.25" thickTop="1" thickBot="1" x14ac:dyDescent="0.3">
      <c r="A983" s="9" t="s">
        <v>60</v>
      </c>
      <c r="B983" s="9" t="s">
        <v>1020</v>
      </c>
      <c r="C983" s="10">
        <v>6</v>
      </c>
    </row>
    <row r="984" spans="1:3" ht="17.25" thickTop="1" thickBot="1" x14ac:dyDescent="0.3">
      <c r="A984" s="9" t="s">
        <v>52</v>
      </c>
      <c r="B984" s="9" t="s">
        <v>1021</v>
      </c>
      <c r="C984" s="10">
        <v>9</v>
      </c>
    </row>
    <row r="985" spans="1:3" ht="17.25" thickTop="1" thickBot="1" x14ac:dyDescent="0.3">
      <c r="A985" s="9" t="s">
        <v>52</v>
      </c>
      <c r="B985" s="9" t="s">
        <v>1022</v>
      </c>
      <c r="C985" s="10">
        <v>6</v>
      </c>
    </row>
    <row r="986" spans="1:3" ht="17.25" thickTop="1" thickBot="1" x14ac:dyDescent="0.3">
      <c r="A986" s="9" t="s">
        <v>52</v>
      </c>
      <c r="B986" s="9" t="s">
        <v>1023</v>
      </c>
      <c r="C986" s="10">
        <v>60</v>
      </c>
    </row>
    <row r="987" spans="1:3" ht="17.25" thickTop="1" thickBot="1" x14ac:dyDescent="0.3">
      <c r="A987" s="9" t="s">
        <v>52</v>
      </c>
      <c r="B987" s="9" t="s">
        <v>1024</v>
      </c>
      <c r="C987" s="10">
        <v>3</v>
      </c>
    </row>
    <row r="988" spans="1:3" ht="17.25" thickTop="1" thickBot="1" x14ac:dyDescent="0.3">
      <c r="A988" s="9" t="s">
        <v>52</v>
      </c>
      <c r="B988" s="9" t="s">
        <v>1025</v>
      </c>
      <c r="C988" s="10">
        <v>5</v>
      </c>
    </row>
    <row r="989" spans="1:3" ht="17.25" thickTop="1" thickBot="1" x14ac:dyDescent="0.3">
      <c r="A989" s="9" t="s">
        <v>52</v>
      </c>
      <c r="B989" s="9" t="s">
        <v>1026</v>
      </c>
      <c r="C989" s="10">
        <v>18</v>
      </c>
    </row>
    <row r="990" spans="1:3" ht="17.25" thickTop="1" thickBot="1" x14ac:dyDescent="0.3">
      <c r="A990" s="9" t="s">
        <v>52</v>
      </c>
      <c r="B990" s="9" t="s">
        <v>1027</v>
      </c>
      <c r="C990" s="10">
        <v>11</v>
      </c>
    </row>
    <row r="991" spans="1:3" ht="17.25" thickTop="1" thickBot="1" x14ac:dyDescent="0.3">
      <c r="A991" s="9" t="s">
        <v>52</v>
      </c>
      <c r="B991" s="9" t="s">
        <v>1028</v>
      </c>
      <c r="C991" s="10">
        <v>13</v>
      </c>
    </row>
    <row r="992" spans="1:3" ht="17.25" thickTop="1" thickBot="1" x14ac:dyDescent="0.3">
      <c r="A992" s="9" t="s">
        <v>52</v>
      </c>
      <c r="B992" s="9" t="s">
        <v>1029</v>
      </c>
      <c r="C992" s="10">
        <v>7</v>
      </c>
    </row>
    <row r="993" spans="1:3" ht="17.25" thickTop="1" thickBot="1" x14ac:dyDescent="0.3">
      <c r="A993" s="9" t="s">
        <v>63</v>
      </c>
      <c r="B993" s="9" t="s">
        <v>1030</v>
      </c>
      <c r="C993" s="10">
        <v>5</v>
      </c>
    </row>
    <row r="994" spans="1:3" ht="17.25" thickTop="1" thickBot="1" x14ac:dyDescent="0.3">
      <c r="A994" s="9" t="s">
        <v>192</v>
      </c>
      <c r="B994" s="9" t="s">
        <v>1031</v>
      </c>
      <c r="C994" s="10">
        <v>5</v>
      </c>
    </row>
    <row r="995" spans="1:3" ht="17.25" thickTop="1" thickBot="1" x14ac:dyDescent="0.3">
      <c r="A995" s="9" t="s">
        <v>52</v>
      </c>
      <c r="B995" s="9" t="s">
        <v>1032</v>
      </c>
      <c r="C995" s="10">
        <v>15</v>
      </c>
    </row>
    <row r="996" spans="1:3" ht="17.25" thickTop="1" thickBot="1" x14ac:dyDescent="0.3">
      <c r="A996" s="9" t="s">
        <v>52</v>
      </c>
      <c r="B996" s="9" t="s">
        <v>1033</v>
      </c>
      <c r="C996" s="10">
        <v>9</v>
      </c>
    </row>
    <row r="997" spans="1:3" ht="17.25" thickTop="1" thickBot="1" x14ac:dyDescent="0.3">
      <c r="A997" s="9" t="s">
        <v>52</v>
      </c>
      <c r="B997" s="9" t="s">
        <v>1034</v>
      </c>
      <c r="C997" s="10">
        <v>7</v>
      </c>
    </row>
    <row r="998" spans="1:3" ht="17.25" thickTop="1" thickBot="1" x14ac:dyDescent="0.3">
      <c r="A998" s="9" t="s">
        <v>54</v>
      </c>
      <c r="B998" s="9" t="s">
        <v>1035</v>
      </c>
      <c r="C998" s="10">
        <v>13</v>
      </c>
    </row>
    <row r="999" spans="1:3" ht="17.25" thickTop="1" thickBot="1" x14ac:dyDescent="0.3">
      <c r="A999" s="9" t="s">
        <v>52</v>
      </c>
      <c r="B999" s="9" t="s">
        <v>1036</v>
      </c>
      <c r="C999" s="10">
        <v>42</v>
      </c>
    </row>
    <row r="1000" spans="1:3" ht="17.25" thickTop="1" thickBot="1" x14ac:dyDescent="0.3">
      <c r="A1000" s="9" t="s">
        <v>52</v>
      </c>
      <c r="B1000" s="9" t="s">
        <v>1037</v>
      </c>
      <c r="C1000" s="10">
        <v>6</v>
      </c>
    </row>
    <row r="1001" spans="1:3" ht="17.25" thickTop="1" thickBot="1" x14ac:dyDescent="0.3">
      <c r="A1001" s="9" t="s">
        <v>52</v>
      </c>
      <c r="B1001" s="9" t="s">
        <v>1038</v>
      </c>
      <c r="C1001" s="10">
        <v>15</v>
      </c>
    </row>
    <row r="1002" spans="1:3" ht="17.25" thickTop="1" thickBot="1" x14ac:dyDescent="0.3">
      <c r="A1002" s="9" t="s">
        <v>52</v>
      </c>
      <c r="B1002" s="9" t="s">
        <v>1039</v>
      </c>
      <c r="C1002" s="10">
        <v>5</v>
      </c>
    </row>
    <row r="1003" spans="1:3" ht="17.25" thickTop="1" thickBot="1" x14ac:dyDescent="0.3">
      <c r="A1003" s="9" t="s">
        <v>52</v>
      </c>
      <c r="B1003" s="9" t="s">
        <v>1040</v>
      </c>
      <c r="C1003" s="10">
        <v>14</v>
      </c>
    </row>
    <row r="1004" spans="1:3" ht="17.25" thickTop="1" thickBot="1" x14ac:dyDescent="0.3">
      <c r="A1004" s="9" t="s">
        <v>54</v>
      </c>
      <c r="B1004" s="9" t="s">
        <v>1041</v>
      </c>
      <c r="C1004" s="10">
        <v>28</v>
      </c>
    </row>
    <row r="1005" spans="1:3" ht="17.25" thickTop="1" thickBot="1" x14ac:dyDescent="0.3">
      <c r="A1005" s="9" t="s">
        <v>52</v>
      </c>
      <c r="B1005" s="9" t="s">
        <v>1042</v>
      </c>
      <c r="C1005" s="10">
        <v>15</v>
      </c>
    </row>
    <row r="1006" spans="1:3" ht="17.25" thickTop="1" thickBot="1" x14ac:dyDescent="0.3">
      <c r="A1006" s="9" t="s">
        <v>54</v>
      </c>
      <c r="B1006" s="9" t="s">
        <v>1043</v>
      </c>
      <c r="C1006" s="10">
        <v>70</v>
      </c>
    </row>
    <row r="1007" spans="1:3" ht="17.25" thickTop="1" thickBot="1" x14ac:dyDescent="0.3">
      <c r="A1007" s="9" t="s">
        <v>104</v>
      </c>
      <c r="B1007" s="9" t="s">
        <v>1044</v>
      </c>
      <c r="C1007" s="10">
        <v>5</v>
      </c>
    </row>
    <row r="1008" spans="1:3" ht="17.25" thickTop="1" thickBot="1" x14ac:dyDescent="0.3">
      <c r="A1008" s="9" t="s">
        <v>97</v>
      </c>
      <c r="B1008" s="9" t="s">
        <v>1045</v>
      </c>
      <c r="C1008" s="10">
        <v>36</v>
      </c>
    </row>
    <row r="1009" spans="1:5" ht="17.25" thickTop="1" thickBot="1" x14ac:dyDescent="0.3">
      <c r="A1009" s="9" t="s">
        <v>52</v>
      </c>
      <c r="B1009" s="9" t="s">
        <v>1046</v>
      </c>
      <c r="C1009" s="10">
        <v>5</v>
      </c>
    </row>
    <row r="1010" spans="1:5" ht="17.25" thickTop="1" thickBot="1" x14ac:dyDescent="0.3">
      <c r="A1010" s="9" t="s">
        <v>52</v>
      </c>
      <c r="B1010" s="9" t="s">
        <v>1047</v>
      </c>
      <c r="C1010" s="10">
        <v>10</v>
      </c>
    </row>
    <row r="1011" spans="1:5" ht="17.25" thickTop="1" thickBot="1" x14ac:dyDescent="0.3">
      <c r="A1011" s="9" t="s">
        <v>52</v>
      </c>
      <c r="B1011" s="9" t="s">
        <v>1048</v>
      </c>
      <c r="C1011" s="10">
        <v>9</v>
      </c>
    </row>
    <row r="1012" spans="1:5" ht="17.25" thickTop="1" thickBot="1" x14ac:dyDescent="0.3">
      <c r="A1012" s="9" t="s">
        <v>63</v>
      </c>
      <c r="B1012" s="9" t="s">
        <v>1049</v>
      </c>
      <c r="C1012" s="10">
        <v>4</v>
      </c>
    </row>
    <row r="1013" spans="1:5" ht="20.25" thickTop="1" thickBot="1" x14ac:dyDescent="0.35">
      <c r="A1013" s="9" t="s">
        <v>52</v>
      </c>
      <c r="B1013" s="9" t="s">
        <v>1050</v>
      </c>
      <c r="C1013" s="10">
        <v>80</v>
      </c>
      <c r="D1013" s="11" t="s">
        <v>1161</v>
      </c>
      <c r="E1013" s="13" t="s">
        <v>1168</v>
      </c>
    </row>
    <row r="1014" spans="1:5" ht="17.25" thickTop="1" thickBot="1" x14ac:dyDescent="0.3">
      <c r="A1014" s="9" t="s">
        <v>97</v>
      </c>
      <c r="B1014" s="9" t="s">
        <v>1051</v>
      </c>
      <c r="C1014" s="10">
        <v>15</v>
      </c>
    </row>
    <row r="1015" spans="1:5" ht="17.25" thickTop="1" thickBot="1" x14ac:dyDescent="0.3">
      <c r="A1015" s="9" t="s">
        <v>54</v>
      </c>
      <c r="B1015" s="9" t="s">
        <v>1052</v>
      </c>
      <c r="C1015" s="10">
        <v>7</v>
      </c>
    </row>
    <row r="1016" spans="1:5" ht="17.25" thickTop="1" thickBot="1" x14ac:dyDescent="0.3">
      <c r="A1016" s="9" t="s">
        <v>52</v>
      </c>
      <c r="B1016" s="9" t="s">
        <v>1053</v>
      </c>
      <c r="C1016" s="10">
        <v>24</v>
      </c>
    </row>
    <row r="1017" spans="1:5" ht="17.25" thickTop="1" thickBot="1" x14ac:dyDescent="0.3">
      <c r="A1017" s="9" t="s">
        <v>54</v>
      </c>
      <c r="B1017" s="9" t="s">
        <v>1054</v>
      </c>
      <c r="C1017" s="10">
        <v>14</v>
      </c>
    </row>
    <row r="1018" spans="1:5" ht="17.25" thickTop="1" thickBot="1" x14ac:dyDescent="0.3">
      <c r="A1018" s="9" t="s">
        <v>54</v>
      </c>
      <c r="B1018" s="9" t="s">
        <v>1055</v>
      </c>
      <c r="C1018" s="10">
        <v>15</v>
      </c>
    </row>
    <row r="1019" spans="1:5" ht="17.25" thickTop="1" thickBot="1" x14ac:dyDescent="0.3">
      <c r="A1019" s="9" t="s">
        <v>54</v>
      </c>
      <c r="B1019" s="9" t="s">
        <v>1056</v>
      </c>
      <c r="C1019" s="10">
        <v>19</v>
      </c>
    </row>
    <row r="1020" spans="1:5" ht="17.25" thickTop="1" thickBot="1" x14ac:dyDescent="0.3">
      <c r="A1020" s="9" t="s">
        <v>54</v>
      </c>
      <c r="B1020" s="9" t="s">
        <v>1057</v>
      </c>
      <c r="C1020" s="10">
        <v>19</v>
      </c>
    </row>
    <row r="1021" spans="1:5" ht="17.25" thickTop="1" thickBot="1" x14ac:dyDescent="0.3">
      <c r="A1021" s="9" t="s">
        <v>52</v>
      </c>
      <c r="B1021" s="9" t="s">
        <v>1058</v>
      </c>
      <c r="C1021" s="10">
        <v>7</v>
      </c>
    </row>
    <row r="1022" spans="1:5" ht="17.25" thickTop="1" thickBot="1" x14ac:dyDescent="0.3">
      <c r="A1022" s="9" t="s">
        <v>52</v>
      </c>
      <c r="B1022" s="9" t="s">
        <v>1059</v>
      </c>
      <c r="C1022" s="10">
        <v>4</v>
      </c>
    </row>
    <row r="1023" spans="1:5" ht="17.25" thickTop="1" thickBot="1" x14ac:dyDescent="0.3">
      <c r="A1023" s="9" t="s">
        <v>52</v>
      </c>
      <c r="B1023" s="9" t="s">
        <v>1060</v>
      </c>
      <c r="C1023" s="10">
        <v>4</v>
      </c>
    </row>
    <row r="1024" spans="1:5" ht="17.25" thickTop="1" thickBot="1" x14ac:dyDescent="0.3">
      <c r="A1024" s="9" t="s">
        <v>52</v>
      </c>
      <c r="B1024" s="9" t="s">
        <v>1061</v>
      </c>
      <c r="C1024" s="10">
        <v>9</v>
      </c>
    </row>
    <row r="1025" spans="1:3" ht="17.25" thickTop="1" thickBot="1" x14ac:dyDescent="0.3">
      <c r="A1025" s="9" t="s">
        <v>54</v>
      </c>
      <c r="B1025" s="9" t="s">
        <v>1062</v>
      </c>
      <c r="C1025" s="10">
        <v>18</v>
      </c>
    </row>
    <row r="1026" spans="1:3" ht="17.25" thickTop="1" thickBot="1" x14ac:dyDescent="0.3">
      <c r="A1026" s="9" t="s">
        <v>52</v>
      </c>
      <c r="B1026" s="9" t="s">
        <v>1063</v>
      </c>
      <c r="C1026" s="10">
        <v>2</v>
      </c>
    </row>
    <row r="1027" spans="1:3" ht="17.25" thickTop="1" thickBot="1" x14ac:dyDescent="0.3">
      <c r="A1027" s="9" t="s">
        <v>72</v>
      </c>
      <c r="B1027" s="9" t="s">
        <v>1064</v>
      </c>
      <c r="C1027" s="10">
        <v>2</v>
      </c>
    </row>
    <row r="1028" spans="1:3" ht="17.25" thickTop="1" thickBot="1" x14ac:dyDescent="0.3">
      <c r="A1028" s="9" t="s">
        <v>52</v>
      </c>
      <c r="B1028" s="9" t="s">
        <v>1065</v>
      </c>
      <c r="C1028" s="10">
        <v>6</v>
      </c>
    </row>
    <row r="1029" spans="1:3" ht="17.25" thickTop="1" thickBot="1" x14ac:dyDescent="0.3">
      <c r="A1029" s="9" t="s">
        <v>54</v>
      </c>
      <c r="B1029" s="9" t="s">
        <v>1066</v>
      </c>
      <c r="C1029" s="10">
        <v>18</v>
      </c>
    </row>
    <row r="1030" spans="1:3" ht="17.25" thickTop="1" thickBot="1" x14ac:dyDescent="0.3">
      <c r="A1030" s="9" t="s">
        <v>52</v>
      </c>
      <c r="B1030" s="9" t="s">
        <v>1067</v>
      </c>
      <c r="C1030" s="10">
        <v>15</v>
      </c>
    </row>
    <row r="1031" spans="1:3" ht="17.25" thickTop="1" thickBot="1" x14ac:dyDescent="0.3">
      <c r="A1031" s="9" t="s">
        <v>97</v>
      </c>
      <c r="B1031" s="9" t="s">
        <v>1068</v>
      </c>
      <c r="C1031" s="10">
        <v>8</v>
      </c>
    </row>
    <row r="1032" spans="1:3" ht="17.25" thickTop="1" thickBot="1" x14ac:dyDescent="0.3">
      <c r="A1032" s="9" t="s">
        <v>97</v>
      </c>
      <c r="B1032" s="9" t="s">
        <v>1069</v>
      </c>
      <c r="C1032" s="10">
        <v>8</v>
      </c>
    </row>
    <row r="1033" spans="1:3" ht="17.25" thickTop="1" thickBot="1" x14ac:dyDescent="0.3">
      <c r="A1033" s="9" t="s">
        <v>104</v>
      </c>
      <c r="B1033" s="9" t="s">
        <v>1070</v>
      </c>
      <c r="C1033" s="10">
        <v>6</v>
      </c>
    </row>
    <row r="1034" spans="1:3" ht="17.25" thickTop="1" thickBot="1" x14ac:dyDescent="0.3">
      <c r="A1034" s="9" t="s">
        <v>52</v>
      </c>
      <c r="B1034" s="9" t="s">
        <v>1071</v>
      </c>
      <c r="C1034" s="10">
        <v>1</v>
      </c>
    </row>
    <row r="1035" spans="1:3" ht="17.25" thickTop="1" thickBot="1" x14ac:dyDescent="0.3">
      <c r="A1035" s="9" t="s">
        <v>52</v>
      </c>
      <c r="B1035" s="9" t="s">
        <v>1072</v>
      </c>
      <c r="C1035" s="10">
        <v>5</v>
      </c>
    </row>
    <row r="1036" spans="1:3" ht="17.25" thickTop="1" thickBot="1" x14ac:dyDescent="0.3">
      <c r="A1036" s="9" t="s">
        <v>52</v>
      </c>
      <c r="B1036" s="9" t="s">
        <v>1073</v>
      </c>
      <c r="C1036" s="10">
        <v>9</v>
      </c>
    </row>
    <row r="1037" spans="1:3" ht="17.25" thickTop="1" thickBot="1" x14ac:dyDescent="0.3">
      <c r="A1037" s="9" t="s">
        <v>52</v>
      </c>
      <c r="B1037" s="9" t="s">
        <v>1074</v>
      </c>
      <c r="C1037" s="10">
        <v>35</v>
      </c>
    </row>
    <row r="1038" spans="1:3" ht="17.25" thickTop="1" thickBot="1" x14ac:dyDescent="0.3">
      <c r="A1038" s="9" t="s">
        <v>52</v>
      </c>
      <c r="B1038" s="9" t="s">
        <v>1075</v>
      </c>
      <c r="C1038" s="10">
        <v>5</v>
      </c>
    </row>
    <row r="1039" spans="1:3" ht="17.25" thickTop="1" thickBot="1" x14ac:dyDescent="0.3">
      <c r="A1039" s="9" t="s">
        <v>52</v>
      </c>
      <c r="B1039" s="9" t="s">
        <v>1076</v>
      </c>
      <c r="C1039" s="10">
        <v>5</v>
      </c>
    </row>
    <row r="1040" spans="1:3" ht="17.25" thickTop="1" thickBot="1" x14ac:dyDescent="0.3">
      <c r="A1040" s="9" t="s">
        <v>104</v>
      </c>
      <c r="B1040" s="9" t="s">
        <v>1077</v>
      </c>
      <c r="C1040" s="10">
        <v>14</v>
      </c>
    </row>
    <row r="1041" spans="1:5" ht="17.25" thickTop="1" thickBot="1" x14ac:dyDescent="0.3">
      <c r="A1041" s="9" t="s">
        <v>52</v>
      </c>
      <c r="B1041" s="9" t="s">
        <v>1078</v>
      </c>
      <c r="C1041" s="10">
        <v>7</v>
      </c>
    </row>
    <row r="1042" spans="1:5" ht="17.25" thickTop="1" thickBot="1" x14ac:dyDescent="0.3">
      <c r="A1042" s="9" t="s">
        <v>60</v>
      </c>
      <c r="B1042" s="9" t="s">
        <v>1079</v>
      </c>
      <c r="C1042" s="10">
        <v>7</v>
      </c>
    </row>
    <row r="1043" spans="1:5" ht="17.25" thickTop="1" thickBot="1" x14ac:dyDescent="0.3">
      <c r="A1043" s="9" t="s">
        <v>60</v>
      </c>
      <c r="B1043" s="9" t="s">
        <v>1080</v>
      </c>
      <c r="C1043" s="10">
        <v>7</v>
      </c>
    </row>
    <row r="1044" spans="1:5" ht="17.25" thickTop="1" thickBot="1" x14ac:dyDescent="0.3">
      <c r="A1044" s="9" t="s">
        <v>52</v>
      </c>
      <c r="B1044" s="9" t="s">
        <v>1081</v>
      </c>
      <c r="C1044" s="10">
        <v>8</v>
      </c>
    </row>
    <row r="1045" spans="1:5" ht="17.25" thickTop="1" thickBot="1" x14ac:dyDescent="0.3">
      <c r="A1045" s="9" t="s">
        <v>81</v>
      </c>
      <c r="B1045" s="9" t="s">
        <v>1082</v>
      </c>
      <c r="C1045" s="10">
        <v>6</v>
      </c>
    </row>
    <row r="1046" spans="1:5" ht="17.25" thickTop="1" thickBot="1" x14ac:dyDescent="0.3">
      <c r="A1046" s="9" t="s">
        <v>54</v>
      </c>
      <c r="B1046" s="9" t="s">
        <v>1083</v>
      </c>
      <c r="C1046" s="10">
        <v>10</v>
      </c>
    </row>
    <row r="1047" spans="1:5" ht="17.25" thickTop="1" thickBot="1" x14ac:dyDescent="0.3">
      <c r="A1047" s="9" t="s">
        <v>54</v>
      </c>
      <c r="B1047" s="9" t="s">
        <v>1084</v>
      </c>
      <c r="C1047" s="10">
        <v>6</v>
      </c>
    </row>
    <row r="1048" spans="1:5" ht="17.25" thickTop="1" thickBot="1" x14ac:dyDescent="0.3">
      <c r="A1048" s="9" t="s">
        <v>54</v>
      </c>
      <c r="B1048" s="9" t="s">
        <v>1085</v>
      </c>
      <c r="C1048" s="10">
        <v>6</v>
      </c>
    </row>
    <row r="1049" spans="1:5" ht="17.25" thickTop="1" thickBot="1" x14ac:dyDescent="0.3">
      <c r="A1049" s="9" t="s">
        <v>52</v>
      </c>
      <c r="B1049" s="9" t="s">
        <v>1086</v>
      </c>
      <c r="C1049" s="10">
        <v>26</v>
      </c>
    </row>
    <row r="1050" spans="1:5" ht="17.25" thickTop="1" thickBot="1" x14ac:dyDescent="0.3">
      <c r="A1050" s="9" t="s">
        <v>52</v>
      </c>
      <c r="B1050" s="9" t="s">
        <v>1087</v>
      </c>
      <c r="C1050" s="10">
        <v>1</v>
      </c>
    </row>
    <row r="1051" spans="1:5" ht="17.25" thickTop="1" thickBot="1" x14ac:dyDescent="0.3">
      <c r="A1051" s="9" t="s">
        <v>52</v>
      </c>
      <c r="B1051" s="9" t="s">
        <v>1088</v>
      </c>
      <c r="C1051" s="10">
        <v>5</v>
      </c>
    </row>
    <row r="1052" spans="1:5" ht="17.25" thickTop="1" thickBot="1" x14ac:dyDescent="0.3">
      <c r="A1052" s="9" t="s">
        <v>52</v>
      </c>
      <c r="B1052" s="9" t="s">
        <v>1089</v>
      </c>
      <c r="C1052" s="10">
        <v>8</v>
      </c>
    </row>
    <row r="1053" spans="1:5" ht="20.25" thickTop="1" thickBot="1" x14ac:dyDescent="0.35">
      <c r="A1053" s="9" t="s">
        <v>52</v>
      </c>
      <c r="B1053" s="9" t="s">
        <v>1090</v>
      </c>
      <c r="C1053" s="10">
        <v>44</v>
      </c>
      <c r="D1053" s="11" t="s">
        <v>1162</v>
      </c>
      <c r="E1053" s="13" t="s">
        <v>1168</v>
      </c>
    </row>
    <row r="1054" spans="1:5" ht="17.25" thickTop="1" thickBot="1" x14ac:dyDescent="0.3">
      <c r="A1054" s="9" t="s">
        <v>52</v>
      </c>
      <c r="B1054" s="9" t="s">
        <v>1091</v>
      </c>
      <c r="C1054" s="10">
        <v>11</v>
      </c>
    </row>
    <row r="1055" spans="1:5" ht="17.25" thickTop="1" thickBot="1" x14ac:dyDescent="0.3">
      <c r="A1055" s="9" t="s">
        <v>52</v>
      </c>
      <c r="B1055" s="9" t="s">
        <v>1092</v>
      </c>
      <c r="C1055" s="10">
        <v>6</v>
      </c>
    </row>
    <row r="1056" spans="1:5" ht="17.25" thickTop="1" thickBot="1" x14ac:dyDescent="0.3">
      <c r="A1056" s="9" t="s">
        <v>60</v>
      </c>
      <c r="B1056" s="9" t="s">
        <v>1093</v>
      </c>
      <c r="C1056" s="10">
        <v>7</v>
      </c>
    </row>
    <row r="1057" spans="1:5" ht="17.25" thickTop="1" thickBot="1" x14ac:dyDescent="0.3">
      <c r="A1057" s="9" t="s">
        <v>60</v>
      </c>
      <c r="B1057" s="9" t="s">
        <v>1094</v>
      </c>
      <c r="C1057" s="10">
        <v>7</v>
      </c>
    </row>
    <row r="1058" spans="1:5" ht="17.25" thickTop="1" thickBot="1" x14ac:dyDescent="0.3">
      <c r="A1058" s="9" t="s">
        <v>52</v>
      </c>
      <c r="B1058" s="9" t="s">
        <v>1095</v>
      </c>
      <c r="C1058" s="10">
        <v>8</v>
      </c>
    </row>
    <row r="1059" spans="1:5" ht="17.25" thickTop="1" thickBot="1" x14ac:dyDescent="0.3">
      <c r="A1059" s="9" t="s">
        <v>52</v>
      </c>
      <c r="B1059" s="9" t="s">
        <v>1096</v>
      </c>
      <c r="C1059" s="10">
        <v>5</v>
      </c>
    </row>
    <row r="1060" spans="1:5" ht="17.25" thickTop="1" thickBot="1" x14ac:dyDescent="0.3">
      <c r="A1060" s="9" t="s">
        <v>104</v>
      </c>
      <c r="B1060" s="9" t="s">
        <v>1097</v>
      </c>
      <c r="C1060" s="10">
        <v>5</v>
      </c>
    </row>
    <row r="1061" spans="1:5" ht="17.25" thickTop="1" thickBot="1" x14ac:dyDescent="0.3">
      <c r="A1061" s="9" t="s">
        <v>52</v>
      </c>
      <c r="B1061" s="9" t="s">
        <v>1098</v>
      </c>
      <c r="C1061" s="10">
        <v>6</v>
      </c>
    </row>
    <row r="1062" spans="1:5" ht="17.25" thickTop="1" thickBot="1" x14ac:dyDescent="0.3">
      <c r="A1062" s="9" t="s">
        <v>52</v>
      </c>
      <c r="B1062" s="9" t="s">
        <v>1099</v>
      </c>
      <c r="C1062" s="10">
        <v>8</v>
      </c>
    </row>
    <row r="1063" spans="1:5" ht="17.25" thickTop="1" thickBot="1" x14ac:dyDescent="0.3">
      <c r="A1063" s="9" t="s">
        <v>52</v>
      </c>
      <c r="B1063" s="9" t="s">
        <v>1100</v>
      </c>
      <c r="C1063" s="10">
        <v>15</v>
      </c>
    </row>
    <row r="1064" spans="1:5" ht="20.25" thickTop="1" thickBot="1" x14ac:dyDescent="0.35">
      <c r="A1064" s="9" t="s">
        <v>72</v>
      </c>
      <c r="B1064" s="9" t="s">
        <v>1101</v>
      </c>
      <c r="C1064" s="10">
        <v>5</v>
      </c>
      <c r="D1064" s="11" t="s">
        <v>1163</v>
      </c>
      <c r="E1064" s="13" t="s">
        <v>1168</v>
      </c>
    </row>
    <row r="1065" spans="1:5" ht="17.25" thickTop="1" thickBot="1" x14ac:dyDescent="0.3">
      <c r="A1065" s="9" t="s">
        <v>192</v>
      </c>
      <c r="B1065" s="9" t="s">
        <v>1101</v>
      </c>
      <c r="C1065" s="10">
        <v>5</v>
      </c>
    </row>
    <row r="1066" spans="1:5" ht="17.25" thickTop="1" thickBot="1" x14ac:dyDescent="0.3">
      <c r="A1066" s="9" t="s">
        <v>1102</v>
      </c>
      <c r="B1066" s="9" t="s">
        <v>1101</v>
      </c>
      <c r="C1066" s="10">
        <v>5</v>
      </c>
    </row>
    <row r="1067" spans="1:5" ht="17.25" thickTop="1" thickBot="1" x14ac:dyDescent="0.3">
      <c r="A1067" s="9" t="s">
        <v>54</v>
      </c>
      <c r="B1067" s="9" t="s">
        <v>1103</v>
      </c>
      <c r="C1067" s="10">
        <v>6</v>
      </c>
    </row>
    <row r="1068" spans="1:5" ht="17.25" thickTop="1" thickBot="1" x14ac:dyDescent="0.3">
      <c r="A1068" s="9" t="s">
        <v>52</v>
      </c>
      <c r="B1068" s="9" t="s">
        <v>1104</v>
      </c>
      <c r="C1068" s="10">
        <v>3</v>
      </c>
    </row>
    <row r="1069" spans="1:5" ht="17.25" thickTop="1" thickBot="1" x14ac:dyDescent="0.3">
      <c r="A1069" s="9" t="s">
        <v>52</v>
      </c>
      <c r="B1069" s="9" t="s">
        <v>1105</v>
      </c>
      <c r="C1069" s="10">
        <v>10</v>
      </c>
    </row>
    <row r="1070" spans="1:5" ht="17.25" thickTop="1" thickBot="1" x14ac:dyDescent="0.3">
      <c r="A1070" s="9" t="s">
        <v>52</v>
      </c>
      <c r="B1070" s="9" t="s">
        <v>1106</v>
      </c>
      <c r="C1070" s="10">
        <v>7</v>
      </c>
    </row>
    <row r="1071" spans="1:5" ht="17.25" thickTop="1" thickBot="1" x14ac:dyDescent="0.3">
      <c r="A1071" s="9" t="s">
        <v>52</v>
      </c>
      <c r="B1071" s="9" t="s">
        <v>1107</v>
      </c>
      <c r="C1071" s="10">
        <v>6</v>
      </c>
    </row>
    <row r="1072" spans="1:5" ht="17.25" thickTop="1" thickBot="1" x14ac:dyDescent="0.3">
      <c r="A1072" s="9" t="s">
        <v>52</v>
      </c>
      <c r="B1072" s="9" t="s">
        <v>1108</v>
      </c>
      <c r="C1072" s="10">
        <v>3</v>
      </c>
    </row>
    <row r="1073" spans="1:3" ht="17.25" thickTop="1" thickBot="1" x14ac:dyDescent="0.3">
      <c r="A1073" s="9" t="s">
        <v>52</v>
      </c>
      <c r="B1073" s="9" t="s">
        <v>1109</v>
      </c>
      <c r="C1073" s="10">
        <v>5</v>
      </c>
    </row>
    <row r="1074" spans="1:3" ht="17.25" thickTop="1" thickBot="1" x14ac:dyDescent="0.3">
      <c r="A1074" s="9" t="s">
        <v>52</v>
      </c>
      <c r="B1074" s="9" t="s">
        <v>1110</v>
      </c>
      <c r="C1074" s="10">
        <v>7</v>
      </c>
    </row>
    <row r="1075" spans="1:3" ht="17.25" thickTop="1" thickBot="1" x14ac:dyDescent="0.3">
      <c r="A1075" s="9" t="s">
        <v>52</v>
      </c>
      <c r="B1075" s="9" t="s">
        <v>1111</v>
      </c>
      <c r="C1075" s="10">
        <v>3</v>
      </c>
    </row>
    <row r="1076" spans="1:3" ht="17.25" thickTop="1" thickBot="1" x14ac:dyDescent="0.3">
      <c r="A1076" s="9" t="s">
        <v>97</v>
      </c>
      <c r="B1076" s="9" t="s">
        <v>1112</v>
      </c>
      <c r="C1076" s="10">
        <v>6</v>
      </c>
    </row>
    <row r="1077" spans="1:3" ht="17.25" thickTop="1" thickBot="1" x14ac:dyDescent="0.3">
      <c r="A1077" s="9" t="s">
        <v>52</v>
      </c>
      <c r="B1077" s="9" t="s">
        <v>1113</v>
      </c>
      <c r="C1077" s="10">
        <v>15</v>
      </c>
    </row>
    <row r="1078" spans="1:3" ht="17.25" thickTop="1" thickBot="1" x14ac:dyDescent="0.3">
      <c r="A1078" s="9" t="s">
        <v>81</v>
      </c>
      <c r="B1078" s="9" t="s">
        <v>1114</v>
      </c>
      <c r="C1078" s="10">
        <v>5</v>
      </c>
    </row>
    <row r="1079" spans="1:3" ht="17.25" thickTop="1" thickBot="1" x14ac:dyDescent="0.3">
      <c r="A1079" s="9" t="s">
        <v>52</v>
      </c>
      <c r="B1079" s="9" t="s">
        <v>1115</v>
      </c>
      <c r="C1079" s="10">
        <v>2</v>
      </c>
    </row>
    <row r="1080" spans="1:3" ht="17.25" thickTop="1" thickBot="1" x14ac:dyDescent="0.3">
      <c r="A1080" s="9" t="s">
        <v>54</v>
      </c>
      <c r="B1080" s="9" t="s">
        <v>1116</v>
      </c>
      <c r="C1080" s="10">
        <v>70</v>
      </c>
    </row>
    <row r="1081" spans="1:3" ht="17.25" thickTop="1" thickBot="1" x14ac:dyDescent="0.3">
      <c r="A1081" s="9" t="s">
        <v>52</v>
      </c>
      <c r="B1081" s="9" t="s">
        <v>1117</v>
      </c>
      <c r="C1081" s="10">
        <v>80</v>
      </c>
    </row>
    <row r="1082" spans="1:3" ht="17.25" thickTop="1" thickBot="1" x14ac:dyDescent="0.3">
      <c r="A1082" s="9" t="s">
        <v>63</v>
      </c>
      <c r="B1082" s="9" t="s">
        <v>1118</v>
      </c>
      <c r="C1082" s="10">
        <v>6</v>
      </c>
    </row>
    <row r="1083" spans="1:3" ht="17.25" thickTop="1" thickBot="1" x14ac:dyDescent="0.3">
      <c r="A1083" s="9" t="s">
        <v>52</v>
      </c>
      <c r="B1083" s="9" t="s">
        <v>1119</v>
      </c>
      <c r="C1083" s="10">
        <v>14</v>
      </c>
    </row>
    <row r="1084" spans="1:3" ht="17.25" thickTop="1" thickBot="1" x14ac:dyDescent="0.3">
      <c r="A1084" s="9" t="s">
        <v>81</v>
      </c>
      <c r="B1084" s="9" t="s">
        <v>1120</v>
      </c>
      <c r="C1084" s="10">
        <v>5</v>
      </c>
    </row>
    <row r="1085" spans="1:3" ht="17.25" thickTop="1" thickBot="1" x14ac:dyDescent="0.3">
      <c r="A1085" s="9" t="s">
        <v>52</v>
      </c>
      <c r="B1085" s="9" t="s">
        <v>1121</v>
      </c>
      <c r="C1085" s="10">
        <v>7</v>
      </c>
    </row>
    <row r="1086" spans="1:3" ht="17.25" thickTop="1" thickBot="1" x14ac:dyDescent="0.3">
      <c r="A1086" s="9" t="s">
        <v>52</v>
      </c>
      <c r="B1086" s="9" t="s">
        <v>1122</v>
      </c>
      <c r="C1086" s="10">
        <v>15</v>
      </c>
    </row>
    <row r="1087" spans="1:3" ht="17.25" thickTop="1" thickBot="1" x14ac:dyDescent="0.3">
      <c r="A1087" s="9" t="s">
        <v>52</v>
      </c>
      <c r="B1087" s="9" t="s">
        <v>1123</v>
      </c>
      <c r="C1087" s="10">
        <v>19</v>
      </c>
    </row>
    <row r="1088" spans="1:3" ht="17.25" thickTop="1" thickBot="1" x14ac:dyDescent="0.3">
      <c r="A1088" s="9" t="s">
        <v>97</v>
      </c>
      <c r="B1088" s="9" t="s">
        <v>1124</v>
      </c>
      <c r="C1088" s="10">
        <v>9</v>
      </c>
    </row>
    <row r="1089" spans="1:5" ht="20.25" thickTop="1" thickBot="1" x14ac:dyDescent="0.35">
      <c r="A1089" s="9" t="s">
        <v>97</v>
      </c>
      <c r="B1089" s="9" t="s">
        <v>1125</v>
      </c>
      <c r="C1089" s="10">
        <v>6</v>
      </c>
      <c r="D1089" s="12" t="s">
        <v>1164</v>
      </c>
      <c r="E1089" s="13" t="s">
        <v>1168</v>
      </c>
    </row>
    <row r="1090" spans="1:5" ht="17.25" thickTop="1" thickBot="1" x14ac:dyDescent="0.3">
      <c r="A1090" s="9" t="s">
        <v>97</v>
      </c>
      <c r="B1090" s="9" t="s">
        <v>1126</v>
      </c>
      <c r="C1090" s="10">
        <v>1</v>
      </c>
      <c r="E1090" s="2"/>
    </row>
    <row r="1091" spans="1:5" ht="20.25" thickTop="1" thickBot="1" x14ac:dyDescent="0.35">
      <c r="A1091" s="9" t="s">
        <v>52</v>
      </c>
      <c r="B1091" s="9" t="s">
        <v>1127</v>
      </c>
      <c r="C1091" s="10">
        <v>7</v>
      </c>
      <c r="D1091" s="11" t="s">
        <v>1165</v>
      </c>
      <c r="E1091" s="13" t="s">
        <v>1168</v>
      </c>
    </row>
    <row r="1092" spans="1:5" ht="17.25" thickTop="1" thickBot="1" x14ac:dyDescent="0.3">
      <c r="A1092" s="9" t="s">
        <v>52</v>
      </c>
      <c r="B1092" s="9" t="s">
        <v>1128</v>
      </c>
      <c r="C1092" s="10">
        <v>5</v>
      </c>
      <c r="E1092" s="2"/>
    </row>
    <row r="1093" spans="1:5" ht="20.25" thickTop="1" thickBot="1" x14ac:dyDescent="0.35">
      <c r="A1093" s="9" t="s">
        <v>52</v>
      </c>
      <c r="B1093" s="9" t="s">
        <v>1129</v>
      </c>
      <c r="C1093" s="10">
        <v>8</v>
      </c>
      <c r="D1093" s="11" t="s">
        <v>1166</v>
      </c>
      <c r="E1093" s="13" t="s">
        <v>1168</v>
      </c>
    </row>
    <row r="1094" spans="1:5" ht="17.25" thickTop="1" thickBot="1" x14ac:dyDescent="0.3">
      <c r="A1094" s="9" t="s">
        <v>52</v>
      </c>
      <c r="B1094" s="9" t="s">
        <v>1130</v>
      </c>
      <c r="C1094" s="10">
        <v>5</v>
      </c>
    </row>
    <row r="1095" spans="1:5" ht="17.25" thickTop="1" thickBot="1" x14ac:dyDescent="0.3">
      <c r="A1095" s="9" t="s">
        <v>52</v>
      </c>
      <c r="B1095" s="9" t="s">
        <v>1131</v>
      </c>
      <c r="C1095" s="10">
        <v>8</v>
      </c>
    </row>
    <row r="1096" spans="1:5" ht="17.25" thickTop="1" thickBot="1" x14ac:dyDescent="0.3">
      <c r="A1096" s="9" t="s">
        <v>54</v>
      </c>
      <c r="B1096" s="9" t="s">
        <v>1132</v>
      </c>
      <c r="C1096" s="10">
        <v>6</v>
      </c>
    </row>
    <row r="1097" spans="1:5" ht="17.25" thickTop="1" thickBot="1" x14ac:dyDescent="0.3">
      <c r="A1097" s="9" t="s">
        <v>54</v>
      </c>
      <c r="B1097" s="9" t="s">
        <v>1133</v>
      </c>
      <c r="C1097" s="10">
        <v>20</v>
      </c>
    </row>
    <row r="1098" spans="1:5" ht="17.25" thickTop="1" thickBot="1" x14ac:dyDescent="0.3">
      <c r="A1098" s="9" t="s">
        <v>52</v>
      </c>
      <c r="B1098" s="9" t="s">
        <v>1134</v>
      </c>
      <c r="C1098" s="10">
        <v>2</v>
      </c>
    </row>
    <row r="1099" spans="1:5" ht="17.25" thickTop="1" thickBot="1" x14ac:dyDescent="0.3">
      <c r="A1099" s="9" t="s">
        <v>52</v>
      </c>
      <c r="B1099" s="9" t="s">
        <v>1135</v>
      </c>
      <c r="C1099" s="10">
        <v>14</v>
      </c>
    </row>
    <row r="1100" spans="1:5" ht="17.25" thickTop="1" thickBot="1" x14ac:dyDescent="0.3">
      <c r="A1100" s="9" t="s">
        <v>54</v>
      </c>
      <c r="B1100" s="9" t="s">
        <v>1136</v>
      </c>
      <c r="C1100" s="10">
        <v>60</v>
      </c>
    </row>
    <row r="1101" spans="1:5" ht="17.25" thickTop="1" thickBot="1" x14ac:dyDescent="0.3">
      <c r="A1101" s="9" t="s">
        <v>72</v>
      </c>
      <c r="B1101" s="9" t="s">
        <v>1137</v>
      </c>
      <c r="C1101" s="10">
        <v>6</v>
      </c>
    </row>
    <row r="1102" spans="1:5" ht="17.25" thickTop="1" thickBot="1" x14ac:dyDescent="0.3">
      <c r="A1102" s="9" t="s">
        <v>52</v>
      </c>
      <c r="B1102" s="9" t="s">
        <v>1138</v>
      </c>
      <c r="C1102" s="10">
        <v>5</v>
      </c>
    </row>
    <row r="1103" spans="1:5" ht="17.25" thickTop="1" thickBot="1" x14ac:dyDescent="0.3">
      <c r="A1103" s="9" t="s">
        <v>52</v>
      </c>
      <c r="B1103" s="9" t="s">
        <v>1139</v>
      </c>
      <c r="C1103" s="10">
        <v>26</v>
      </c>
    </row>
    <row r="1104" spans="1:5" ht="17.25" thickTop="1" thickBot="1" x14ac:dyDescent="0.3">
      <c r="A1104" s="9" t="s">
        <v>52</v>
      </c>
      <c r="B1104" s="9" t="s">
        <v>1140</v>
      </c>
      <c r="C1104" s="10">
        <v>40</v>
      </c>
    </row>
    <row r="1105" spans="1:3" ht="17.25" thickTop="1" thickBot="1" x14ac:dyDescent="0.3">
      <c r="A1105" s="9" t="s">
        <v>52</v>
      </c>
      <c r="B1105" s="9" t="s">
        <v>1141</v>
      </c>
      <c r="C1105" s="10">
        <v>17</v>
      </c>
    </row>
    <row r="1106" spans="1:3" ht="17.25" thickTop="1" thickBot="1" x14ac:dyDescent="0.3">
      <c r="A1106" s="9" t="s">
        <v>52</v>
      </c>
      <c r="B1106" s="9" t="s">
        <v>1142</v>
      </c>
      <c r="C1106" s="10">
        <v>7</v>
      </c>
    </row>
    <row r="1107" spans="1:3" ht="15.75" thickTop="1" x14ac:dyDescent="0.25"/>
  </sheetData>
  <sheetProtection password="EB3E" sheet="1" objects="1" scenarios="1"/>
  <hyperlinks>
    <hyperlink ref="E2" location="Foglio2!A1" display="Ritorna a specifica" xr:uid="{00000000-0004-0000-0200-000000000000}"/>
    <hyperlink ref="E28" location="Foglio2!A1" display="Ritorna a specifica" xr:uid="{00000000-0004-0000-0200-000001000000}"/>
    <hyperlink ref="E77" location="Foglio2!A1" display="Ritorna a specifica" xr:uid="{00000000-0004-0000-0200-000002000000}"/>
    <hyperlink ref="E170" location="Foglio2!A1" display="Ritorna a specifica" xr:uid="{00000000-0004-0000-0200-000003000000}"/>
    <hyperlink ref="E301" location="Foglio2!A1" display="Ritorna a specifica" xr:uid="{00000000-0004-0000-0200-000004000000}"/>
    <hyperlink ref="E356" location="Foglio2!A1" display="Ritorna a specifica" xr:uid="{00000000-0004-0000-0200-000005000000}"/>
    <hyperlink ref="E366" location="Foglio2!A1" display="Ritorna a specifica" xr:uid="{00000000-0004-0000-0200-000006000000}"/>
    <hyperlink ref="E408" location="Foglio2!A1" display="Ritorna a specifica" xr:uid="{00000000-0004-0000-0200-000007000000}"/>
    <hyperlink ref="E451" location="Foglio2!A1" display="Ritorna a specifica" xr:uid="{00000000-0004-0000-0200-000008000000}"/>
    <hyperlink ref="E461" location="Foglio2!A1" display="Ritorna a specifica" xr:uid="{00000000-0004-0000-0200-000009000000}"/>
    <hyperlink ref="E463" location="Foglio2!A1" display="Ritorna a specifica" xr:uid="{00000000-0004-0000-0200-00000A000000}"/>
    <hyperlink ref="E526" location="Foglio2!A1" display="Ritorna a specifica" xr:uid="{00000000-0004-0000-0200-00000B000000}"/>
    <hyperlink ref="E696" location="Foglio2!A1" display="Ritorna a specifica" xr:uid="{00000000-0004-0000-0200-00000C000000}"/>
    <hyperlink ref="E716" location="Foglio2!A1" display="Ritorna a specifica" xr:uid="{00000000-0004-0000-0200-00000D000000}"/>
    <hyperlink ref="E737" location="Foglio2!A1" display="Ritorna a specifica" xr:uid="{00000000-0004-0000-0200-00000E000000}"/>
    <hyperlink ref="E847" location="Foglio2!A1" display="Ritorna a specifica" xr:uid="{00000000-0004-0000-0200-00000F000000}"/>
    <hyperlink ref="E889" location="Foglio2!A1" display="Ritorna a specifica" xr:uid="{00000000-0004-0000-0200-000010000000}"/>
    <hyperlink ref="E1013" location="Foglio2!A1" display="Ritorna a specifica" xr:uid="{00000000-0004-0000-0200-000011000000}"/>
    <hyperlink ref="E1053" location="Foglio2!A1" display="Ritorna a specifica" xr:uid="{00000000-0004-0000-0200-000012000000}"/>
    <hyperlink ref="E1064" location="Foglio2!A1" display="Ritorna a specifica" xr:uid="{00000000-0004-0000-0200-000013000000}"/>
    <hyperlink ref="E1089" location="Foglio2!A1" display="Ritorna a specifica" xr:uid="{00000000-0004-0000-0200-000014000000}"/>
    <hyperlink ref="E1091" location="Foglio2!A1" display="Ritorna a specifica" xr:uid="{00000000-0004-0000-0200-000015000000}"/>
    <hyperlink ref="E1093" location="Foglio2!A1" display="Ritorna a specifica" xr:uid="{00000000-0004-0000-0200-000016000000}"/>
    <hyperlink ref="E853" location="Foglio2!A1" display="Ritorna a specifica" xr:uid="{00000000-0004-0000-0200-000017000000}"/>
  </hyperlink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oglio4"/>
  <dimension ref="A1:Q64"/>
  <sheetViews>
    <sheetView workbookViewId="0">
      <selection activeCell="M5" sqref="M5:N6"/>
    </sheetView>
  </sheetViews>
  <sheetFormatPr defaultRowHeight="15" x14ac:dyDescent="0.25"/>
  <cols>
    <col min="1" max="1" width="5.7109375" customWidth="1"/>
    <col min="11" max="11" width="10.42578125" customWidth="1"/>
    <col min="12" max="12" width="8.7109375" customWidth="1"/>
    <col min="14" max="14" width="11.7109375" customWidth="1"/>
  </cols>
  <sheetData>
    <row r="1" spans="1:14" ht="23.25" x14ac:dyDescent="0.25">
      <c r="A1" s="225" t="s">
        <v>1206</v>
      </c>
      <c r="B1" s="226"/>
      <c r="C1" s="226"/>
      <c r="D1" s="226"/>
      <c r="E1" s="226"/>
      <c r="F1" s="226"/>
      <c r="G1" s="226"/>
      <c r="H1" s="226"/>
      <c r="I1" s="226"/>
      <c r="J1" s="227"/>
      <c r="K1" s="53"/>
    </row>
    <row r="2" spans="1:14" ht="23.25" x14ac:dyDescent="0.25">
      <c r="A2" s="228"/>
      <c r="B2" s="229"/>
      <c r="C2" s="229"/>
      <c r="D2" s="229"/>
      <c r="E2" s="229"/>
      <c r="F2" s="229"/>
      <c r="G2" s="229"/>
      <c r="H2" s="229"/>
      <c r="I2" s="229"/>
      <c r="J2" s="230"/>
      <c r="K2" s="54"/>
    </row>
    <row r="3" spans="1:14" ht="24" thickBot="1" x14ac:dyDescent="0.3">
      <c r="A3" s="231"/>
      <c r="B3" s="232"/>
      <c r="C3" s="232"/>
      <c r="D3" s="232"/>
      <c r="E3" s="232"/>
      <c r="F3" s="232"/>
      <c r="G3" s="232"/>
      <c r="H3" s="232"/>
      <c r="I3" s="232"/>
      <c r="J3" s="233"/>
      <c r="K3" s="54"/>
    </row>
    <row r="4" spans="1:14" ht="18.75" thickBot="1" x14ac:dyDescent="0.3">
      <c r="B4" s="14"/>
      <c r="C4" s="14"/>
      <c r="D4" s="14"/>
      <c r="E4" s="15"/>
      <c r="F4" s="15"/>
      <c r="G4" s="240"/>
      <c r="H4" s="241"/>
      <c r="I4" s="15"/>
      <c r="J4" s="240"/>
      <c r="K4" s="241"/>
      <c r="M4" s="4"/>
      <c r="N4" s="4"/>
    </row>
    <row r="5" spans="1:14" ht="17.25" thickTop="1" thickBot="1" x14ac:dyDescent="0.3">
      <c r="B5" s="242" t="s">
        <v>1169</v>
      </c>
      <c r="C5" s="242"/>
      <c r="D5" s="242"/>
      <c r="E5" s="52" t="s">
        <v>1240</v>
      </c>
      <c r="F5" s="16"/>
      <c r="G5" s="242" t="s">
        <v>1169</v>
      </c>
      <c r="H5" s="242"/>
      <c r="I5" s="242"/>
      <c r="J5" s="52" t="s">
        <v>1241</v>
      </c>
      <c r="K5" s="27"/>
      <c r="L5" s="18"/>
      <c r="M5" s="235" t="s">
        <v>1207</v>
      </c>
      <c r="N5" s="236"/>
    </row>
    <row r="6" spans="1:14" ht="17.25" thickTop="1" thickBot="1" x14ac:dyDescent="0.3">
      <c r="B6" s="55" t="s">
        <v>1170</v>
      </c>
      <c r="C6" s="56"/>
      <c r="D6" s="57"/>
      <c r="E6" s="58">
        <v>172</v>
      </c>
      <c r="F6" s="17"/>
      <c r="G6" s="59" t="s">
        <v>1190</v>
      </c>
      <c r="H6" s="60"/>
      <c r="I6" s="61"/>
      <c r="J6" s="62">
        <v>114</v>
      </c>
      <c r="K6" s="22"/>
      <c r="L6" s="18"/>
      <c r="M6" s="237"/>
      <c r="N6" s="238"/>
    </row>
    <row r="7" spans="1:14" ht="16.5" thickTop="1" x14ac:dyDescent="0.25">
      <c r="B7" s="55" t="s">
        <v>70</v>
      </c>
      <c r="C7" s="56"/>
      <c r="D7" s="57"/>
      <c r="E7" s="63">
        <v>74</v>
      </c>
      <c r="F7" s="17"/>
      <c r="G7" s="59" t="s">
        <v>770</v>
      </c>
      <c r="H7" s="60"/>
      <c r="I7" s="61"/>
      <c r="J7" s="62">
        <v>24</v>
      </c>
      <c r="K7" s="22"/>
    </row>
    <row r="8" spans="1:14" ht="15.75" x14ac:dyDescent="0.25">
      <c r="B8" s="55" t="s">
        <v>94</v>
      </c>
      <c r="C8" s="56"/>
      <c r="D8" s="57"/>
      <c r="E8" s="63">
        <v>64</v>
      </c>
      <c r="F8" s="17"/>
      <c r="G8" s="59" t="s">
        <v>775</v>
      </c>
      <c r="H8" s="60"/>
      <c r="I8" s="61"/>
      <c r="J8" s="62">
        <v>20</v>
      </c>
      <c r="K8" s="22"/>
    </row>
    <row r="9" spans="1:14" ht="15.75" x14ac:dyDescent="0.25">
      <c r="B9" s="55" t="s">
        <v>1171</v>
      </c>
      <c r="C9" s="56"/>
      <c r="D9" s="57"/>
      <c r="E9" s="63">
        <v>62</v>
      </c>
      <c r="F9" s="17"/>
      <c r="G9" s="243" t="s">
        <v>776</v>
      </c>
      <c r="H9" s="244"/>
      <c r="I9" s="245"/>
      <c r="J9" s="62">
        <v>96</v>
      </c>
      <c r="K9" s="22"/>
    </row>
    <row r="10" spans="1:14" ht="15.75" x14ac:dyDescent="0.25">
      <c r="B10" s="55" t="s">
        <v>1172</v>
      </c>
      <c r="C10" s="56"/>
      <c r="D10" s="57"/>
      <c r="E10" s="63">
        <v>64</v>
      </c>
      <c r="F10" s="17"/>
      <c r="G10" s="249" t="s">
        <v>1191</v>
      </c>
      <c r="H10" s="250"/>
      <c r="I10" s="251"/>
      <c r="J10" s="64">
        <v>104</v>
      </c>
      <c r="K10" s="22"/>
    </row>
    <row r="11" spans="1:14" ht="15.75" x14ac:dyDescent="0.25">
      <c r="B11" s="55" t="s">
        <v>1173</v>
      </c>
      <c r="C11" s="56"/>
      <c r="D11" s="57"/>
      <c r="E11" s="63">
        <v>68</v>
      </c>
      <c r="F11" s="17"/>
      <c r="G11" s="246" t="s">
        <v>1192</v>
      </c>
      <c r="H11" s="247"/>
      <c r="I11" s="248"/>
      <c r="J11" s="65">
        <v>216</v>
      </c>
      <c r="K11" s="22"/>
    </row>
    <row r="12" spans="1:14" ht="15.75" x14ac:dyDescent="0.25">
      <c r="B12" s="55" t="s">
        <v>178</v>
      </c>
      <c r="C12" s="56"/>
      <c r="D12" s="57"/>
      <c r="E12" s="63">
        <v>100</v>
      </c>
      <c r="F12" s="17"/>
      <c r="G12" s="243" t="s">
        <v>1193</v>
      </c>
      <c r="H12" s="244"/>
      <c r="I12" s="245"/>
      <c r="J12" s="62">
        <v>126</v>
      </c>
      <c r="K12" s="22"/>
    </row>
    <row r="13" spans="1:14" ht="15.75" x14ac:dyDescent="0.25">
      <c r="B13" s="55" t="s">
        <v>1174</v>
      </c>
      <c r="C13" s="56"/>
      <c r="D13" s="57"/>
      <c r="E13" s="63">
        <v>72</v>
      </c>
      <c r="F13" s="17"/>
      <c r="G13" s="59" t="s">
        <v>851</v>
      </c>
      <c r="H13" s="60"/>
      <c r="I13" s="61"/>
      <c r="J13" s="62">
        <v>44</v>
      </c>
      <c r="K13" s="22"/>
    </row>
    <row r="14" spans="1:14" ht="15.75" x14ac:dyDescent="0.25">
      <c r="B14" s="55" t="s">
        <v>1175</v>
      </c>
      <c r="C14" s="56"/>
      <c r="D14" s="57"/>
      <c r="E14" s="63">
        <v>152</v>
      </c>
      <c r="F14" s="17"/>
      <c r="G14" s="59" t="s">
        <v>1194</v>
      </c>
      <c r="H14" s="60"/>
      <c r="I14" s="61"/>
      <c r="J14" s="62">
        <v>40</v>
      </c>
      <c r="K14" s="22"/>
      <c r="N14" s="19"/>
    </row>
    <row r="15" spans="1:14" ht="15.75" x14ac:dyDescent="0.25">
      <c r="B15" s="55" t="s">
        <v>1176</v>
      </c>
      <c r="C15" s="56"/>
      <c r="D15" s="57"/>
      <c r="E15" s="63">
        <v>88</v>
      </c>
      <c r="F15" s="17"/>
      <c r="G15" s="59" t="s">
        <v>874</v>
      </c>
      <c r="H15" s="60"/>
      <c r="I15" s="61"/>
      <c r="J15" s="62">
        <v>106</v>
      </c>
      <c r="K15" s="22"/>
    </row>
    <row r="16" spans="1:14" ht="15.75" x14ac:dyDescent="0.25">
      <c r="B16" s="55" t="s">
        <v>1177</v>
      </c>
      <c r="C16" s="56"/>
      <c r="D16" s="57"/>
      <c r="E16" s="63">
        <v>26</v>
      </c>
      <c r="F16" s="17"/>
      <c r="G16" s="59" t="s">
        <v>1195</v>
      </c>
      <c r="H16" s="60"/>
      <c r="I16" s="61"/>
      <c r="J16" s="62">
        <v>60</v>
      </c>
      <c r="K16" s="22"/>
    </row>
    <row r="17" spans="2:17" ht="15.75" x14ac:dyDescent="0.25">
      <c r="B17" s="55" t="s">
        <v>263</v>
      </c>
      <c r="C17" s="56"/>
      <c r="D17" s="57"/>
      <c r="E17" s="63">
        <v>66</v>
      </c>
      <c r="F17" s="17"/>
      <c r="G17" s="66" t="s">
        <v>1196</v>
      </c>
      <c r="H17" s="67"/>
      <c r="I17" s="68"/>
      <c r="J17" s="69">
        <v>72</v>
      </c>
      <c r="K17" s="22"/>
      <c r="Q17" s="2"/>
    </row>
    <row r="18" spans="2:17" ht="15.75" x14ac:dyDescent="0.25">
      <c r="B18" s="55" t="s">
        <v>1178</v>
      </c>
      <c r="C18" s="56"/>
      <c r="D18" s="57"/>
      <c r="E18" s="63">
        <v>78</v>
      </c>
      <c r="F18" s="17"/>
      <c r="G18" s="59" t="s">
        <v>1197</v>
      </c>
      <c r="H18" s="60"/>
      <c r="I18" s="61"/>
      <c r="J18" s="62">
        <v>92</v>
      </c>
      <c r="K18" s="22"/>
    </row>
    <row r="19" spans="2:17" ht="15.75" x14ac:dyDescent="0.25">
      <c r="B19" s="55" t="s">
        <v>1179</v>
      </c>
      <c r="C19" s="56"/>
      <c r="D19" s="57"/>
      <c r="E19" s="63">
        <v>72</v>
      </c>
      <c r="F19" s="17"/>
      <c r="G19" s="59" t="s">
        <v>1198</v>
      </c>
      <c r="H19" s="60"/>
      <c r="I19" s="61"/>
      <c r="J19" s="62">
        <v>84</v>
      </c>
      <c r="K19" s="22"/>
    </row>
    <row r="20" spans="2:17" ht="15.75" x14ac:dyDescent="0.25">
      <c r="B20" s="55" t="s">
        <v>1180</v>
      </c>
      <c r="C20" s="56"/>
      <c r="D20" s="57"/>
      <c r="E20" s="63">
        <v>32</v>
      </c>
      <c r="F20" s="17"/>
      <c r="G20" s="59" t="s">
        <v>1199</v>
      </c>
      <c r="H20" s="60"/>
      <c r="I20" s="61"/>
      <c r="J20" s="62">
        <v>106</v>
      </c>
      <c r="K20" s="22"/>
    </row>
    <row r="21" spans="2:17" ht="15.75" x14ac:dyDescent="0.25">
      <c r="B21" s="55" t="s">
        <v>1181</v>
      </c>
      <c r="C21" s="56"/>
      <c r="D21" s="57"/>
      <c r="E21" s="63">
        <v>94</v>
      </c>
      <c r="F21" s="17"/>
      <c r="G21" s="66" t="s">
        <v>1009</v>
      </c>
      <c r="H21" s="67"/>
      <c r="I21" s="68"/>
      <c r="J21" s="69">
        <v>22</v>
      </c>
      <c r="K21" s="22"/>
    </row>
    <row r="22" spans="2:17" ht="15.75" x14ac:dyDescent="0.25">
      <c r="B22" s="55" t="s">
        <v>428</v>
      </c>
      <c r="C22" s="56"/>
      <c r="D22" s="57"/>
      <c r="E22" s="63">
        <v>34</v>
      </c>
      <c r="F22" s="17"/>
      <c r="G22" s="59" t="s">
        <v>1200</v>
      </c>
      <c r="H22" s="60"/>
      <c r="I22" s="61"/>
      <c r="J22" s="62">
        <v>56</v>
      </c>
      <c r="K22" s="22"/>
    </row>
    <row r="23" spans="2:17" ht="15.75" x14ac:dyDescent="0.25">
      <c r="B23" s="55" t="s">
        <v>1182</v>
      </c>
      <c r="C23" s="56"/>
      <c r="D23" s="57"/>
      <c r="E23" s="63">
        <v>90</v>
      </c>
      <c r="F23" s="17"/>
      <c r="G23" s="59" t="s">
        <v>1034</v>
      </c>
      <c r="H23" s="60"/>
      <c r="I23" s="61"/>
      <c r="J23" s="62">
        <v>24</v>
      </c>
      <c r="K23" s="22"/>
    </row>
    <row r="24" spans="2:17" ht="15.75" x14ac:dyDescent="0.25">
      <c r="B24" s="55" t="s">
        <v>1183</v>
      </c>
      <c r="C24" s="56"/>
      <c r="D24" s="57"/>
      <c r="E24" s="63">
        <v>94</v>
      </c>
      <c r="F24" s="17"/>
      <c r="G24" s="59" t="s">
        <v>1046</v>
      </c>
      <c r="H24" s="60"/>
      <c r="I24" s="61"/>
      <c r="J24" s="62">
        <v>94</v>
      </c>
      <c r="K24" s="22"/>
    </row>
    <row r="25" spans="2:17" ht="15.75" x14ac:dyDescent="0.25">
      <c r="B25" s="55" t="s">
        <v>499</v>
      </c>
      <c r="C25" s="56"/>
      <c r="D25" s="57"/>
      <c r="E25" s="63">
        <v>42</v>
      </c>
      <c r="F25" s="17"/>
      <c r="G25" s="59" t="s">
        <v>1201</v>
      </c>
      <c r="H25" s="60"/>
      <c r="I25" s="61"/>
      <c r="J25" s="62">
        <v>68</v>
      </c>
      <c r="K25" s="22"/>
    </row>
    <row r="26" spans="2:17" ht="15.75" x14ac:dyDescent="0.25">
      <c r="B26" s="55" t="s">
        <v>1184</v>
      </c>
      <c r="C26" s="56"/>
      <c r="D26" s="57"/>
      <c r="E26" s="63">
        <v>88</v>
      </c>
      <c r="F26" s="17"/>
      <c r="G26" s="59" t="s">
        <v>1061</v>
      </c>
      <c r="H26" s="60"/>
      <c r="I26" s="61"/>
      <c r="J26" s="62">
        <v>72</v>
      </c>
      <c r="K26" s="22"/>
    </row>
    <row r="27" spans="2:17" ht="15.75" x14ac:dyDescent="0.25">
      <c r="B27" s="55" t="s">
        <v>1185</v>
      </c>
      <c r="C27" s="56"/>
      <c r="D27" s="57"/>
      <c r="E27" s="63">
        <v>100</v>
      </c>
      <c r="F27" s="17"/>
      <c r="G27" s="59" t="s">
        <v>1068</v>
      </c>
      <c r="H27" s="60"/>
      <c r="I27" s="61"/>
      <c r="J27" s="62">
        <v>22</v>
      </c>
      <c r="K27" s="22"/>
    </row>
    <row r="28" spans="2:17" ht="15.75" x14ac:dyDescent="0.25">
      <c r="B28" s="55" t="s">
        <v>1186</v>
      </c>
      <c r="C28" s="56"/>
      <c r="D28" s="57"/>
      <c r="E28" s="63">
        <v>76</v>
      </c>
      <c r="F28" s="17"/>
      <c r="G28" s="59" t="s">
        <v>1073</v>
      </c>
      <c r="H28" s="60"/>
      <c r="I28" s="61"/>
      <c r="J28" s="62">
        <v>72</v>
      </c>
      <c r="K28" s="22"/>
    </row>
    <row r="29" spans="2:17" ht="15.75" x14ac:dyDescent="0.25">
      <c r="B29" s="55" t="s">
        <v>1187</v>
      </c>
      <c r="C29" s="56"/>
      <c r="D29" s="57"/>
      <c r="E29" s="63">
        <v>84</v>
      </c>
      <c r="F29" s="17"/>
      <c r="G29" s="59" t="s">
        <v>1202</v>
      </c>
      <c r="H29" s="60"/>
      <c r="I29" s="61"/>
      <c r="J29" s="62">
        <v>104</v>
      </c>
      <c r="K29" s="22"/>
    </row>
    <row r="30" spans="2:17" ht="15.75" x14ac:dyDescent="0.25">
      <c r="B30" s="55" t="s">
        <v>710</v>
      </c>
      <c r="C30" s="56"/>
      <c r="D30" s="57"/>
      <c r="E30" s="63">
        <v>76</v>
      </c>
      <c r="F30" s="17"/>
      <c r="G30" s="59" t="s">
        <v>1203</v>
      </c>
      <c r="H30" s="60"/>
      <c r="I30" s="61"/>
      <c r="J30" s="62">
        <v>32</v>
      </c>
      <c r="K30" s="22"/>
    </row>
    <row r="31" spans="2:17" ht="15.75" x14ac:dyDescent="0.25">
      <c r="B31" s="55" t="s">
        <v>730</v>
      </c>
      <c r="C31" s="56"/>
      <c r="D31" s="57"/>
      <c r="E31" s="63">
        <v>24</v>
      </c>
      <c r="F31" s="17"/>
      <c r="G31" s="59" t="s">
        <v>1099</v>
      </c>
      <c r="H31" s="60"/>
      <c r="I31" s="61"/>
      <c r="J31" s="62">
        <v>22</v>
      </c>
      <c r="K31" s="22"/>
    </row>
    <row r="32" spans="2:17" ht="15.75" x14ac:dyDescent="0.25">
      <c r="B32" s="55" t="s">
        <v>1188</v>
      </c>
      <c r="C32" s="56"/>
      <c r="D32" s="57"/>
      <c r="E32" s="63">
        <v>106</v>
      </c>
      <c r="F32" s="17"/>
      <c r="G32" s="59" t="s">
        <v>1204</v>
      </c>
      <c r="H32" s="60"/>
      <c r="I32" s="61"/>
      <c r="J32" s="62">
        <v>86</v>
      </c>
      <c r="K32" s="22"/>
    </row>
    <row r="33" spans="2:11" ht="16.5" thickBot="1" x14ac:dyDescent="0.3">
      <c r="B33" s="55" t="s">
        <v>752</v>
      </c>
      <c r="C33" s="56"/>
      <c r="D33" s="57"/>
      <c r="E33" s="63">
        <v>62</v>
      </c>
      <c r="F33" s="17"/>
      <c r="G33" s="74" t="s">
        <v>1205</v>
      </c>
      <c r="H33" s="75"/>
      <c r="I33" s="76"/>
      <c r="J33" s="77">
        <v>78</v>
      </c>
      <c r="K33" s="22"/>
    </row>
    <row r="34" spans="2:11" ht="16.5" thickBot="1" x14ac:dyDescent="0.3">
      <c r="B34" s="70" t="s">
        <v>1189</v>
      </c>
      <c r="C34" s="71"/>
      <c r="D34" s="72"/>
      <c r="E34" s="73">
        <v>46</v>
      </c>
      <c r="F34" s="28"/>
      <c r="G34" s="80"/>
      <c r="H34" s="81"/>
      <c r="I34" s="82"/>
      <c r="J34" s="83"/>
      <c r="K34" s="22"/>
    </row>
    <row r="35" spans="2:11" ht="15.75" x14ac:dyDescent="0.25">
      <c r="B35" s="78"/>
      <c r="C35" s="78"/>
      <c r="D35" s="78"/>
      <c r="E35" s="79"/>
      <c r="F35" s="28"/>
      <c r="G35" s="78"/>
      <c r="H35" s="78"/>
      <c r="I35" s="78"/>
      <c r="J35" s="79"/>
      <c r="K35" s="22"/>
    </row>
    <row r="36" spans="2:11" ht="15.75" x14ac:dyDescent="0.25">
      <c r="B36" s="78"/>
      <c r="C36" s="78"/>
      <c r="D36" s="78"/>
      <c r="E36" s="79"/>
      <c r="F36" s="28"/>
      <c r="G36" s="78"/>
      <c r="H36" s="78"/>
      <c r="I36" s="78"/>
      <c r="J36" s="79"/>
      <c r="K36" s="22"/>
    </row>
    <row r="37" spans="2:11" ht="15.75" x14ac:dyDescent="0.25">
      <c r="B37" s="239"/>
      <c r="C37" s="239"/>
      <c r="D37" s="239"/>
      <c r="E37" s="79"/>
      <c r="F37" s="28"/>
      <c r="G37" s="78"/>
      <c r="H37" s="78"/>
      <c r="I37" s="78"/>
      <c r="J37" s="79"/>
      <c r="K37" s="22"/>
    </row>
    <row r="38" spans="2:11" ht="15.75" x14ac:dyDescent="0.25">
      <c r="B38" s="239"/>
      <c r="C38" s="239"/>
      <c r="D38" s="239"/>
      <c r="E38" s="79"/>
      <c r="F38" s="28"/>
      <c r="G38" s="78"/>
      <c r="H38" s="78"/>
      <c r="I38" s="78"/>
      <c r="J38" s="79"/>
      <c r="K38" s="22"/>
    </row>
    <row r="39" spans="2:11" ht="15.75" x14ac:dyDescent="0.25">
      <c r="B39" s="239"/>
      <c r="C39" s="239"/>
      <c r="D39" s="239"/>
      <c r="E39" s="84"/>
      <c r="F39" s="28"/>
      <c r="G39" s="78"/>
      <c r="H39" s="78"/>
      <c r="I39" s="78"/>
      <c r="J39" s="79"/>
      <c r="K39" s="22"/>
    </row>
    <row r="40" spans="2:11" ht="15.75" x14ac:dyDescent="0.25">
      <c r="B40" s="239"/>
      <c r="C40" s="239"/>
      <c r="D40" s="239"/>
      <c r="E40" s="79"/>
      <c r="F40" s="28"/>
      <c r="G40" s="21"/>
      <c r="H40" s="22"/>
      <c r="I40" s="23"/>
      <c r="J40" s="21"/>
      <c r="K40" s="22"/>
    </row>
    <row r="41" spans="2:11" ht="15.75" x14ac:dyDescent="0.25">
      <c r="B41" s="78"/>
      <c r="C41" s="78"/>
      <c r="D41" s="78"/>
      <c r="E41" s="79"/>
      <c r="F41" s="28"/>
      <c r="G41" s="21"/>
      <c r="H41" s="22"/>
      <c r="I41" s="22"/>
      <c r="J41" s="21"/>
      <c r="K41" s="22"/>
    </row>
    <row r="42" spans="2:11" ht="15.75" x14ac:dyDescent="0.25">
      <c r="B42" s="78"/>
      <c r="C42" s="78"/>
      <c r="D42" s="78"/>
      <c r="E42" s="79"/>
      <c r="F42" s="28"/>
      <c r="G42" s="21"/>
      <c r="H42" s="22"/>
      <c r="I42" s="22"/>
      <c r="J42" s="21"/>
      <c r="K42" s="22"/>
    </row>
    <row r="43" spans="2:11" ht="15.75" x14ac:dyDescent="0.25">
      <c r="B43" s="78"/>
      <c r="C43" s="78"/>
      <c r="D43" s="78"/>
      <c r="E43" s="79"/>
      <c r="F43" s="28"/>
      <c r="G43" s="21"/>
      <c r="H43" s="22"/>
      <c r="I43" s="22"/>
      <c r="J43" s="21"/>
      <c r="K43" s="22"/>
    </row>
    <row r="44" spans="2:11" ht="15.75" x14ac:dyDescent="0.25">
      <c r="B44" s="78"/>
      <c r="C44" s="78"/>
      <c r="D44" s="78"/>
      <c r="E44" s="79"/>
      <c r="F44" s="17"/>
      <c r="G44" s="21"/>
      <c r="H44" s="22"/>
      <c r="I44" s="22"/>
      <c r="J44" s="21"/>
      <c r="K44" s="22"/>
    </row>
    <row r="45" spans="2:11" ht="15.75" x14ac:dyDescent="0.25">
      <c r="B45" s="78"/>
      <c r="C45" s="78"/>
      <c r="D45" s="78"/>
      <c r="E45" s="79"/>
      <c r="F45" s="17"/>
      <c r="G45" s="21"/>
      <c r="H45" s="22"/>
      <c r="I45" s="22"/>
      <c r="J45" s="21"/>
      <c r="K45" s="22"/>
    </row>
    <row r="46" spans="2:11" ht="15.75" x14ac:dyDescent="0.25">
      <c r="B46" s="78"/>
      <c r="C46" s="78"/>
      <c r="D46" s="78"/>
      <c r="E46" s="79"/>
      <c r="F46" s="17"/>
      <c r="G46" s="21"/>
      <c r="H46" s="22"/>
      <c r="I46" s="22"/>
      <c r="J46" s="21"/>
      <c r="K46" s="22"/>
    </row>
    <row r="47" spans="2:11" ht="15.75" x14ac:dyDescent="0.25">
      <c r="B47" s="25"/>
      <c r="C47" s="25"/>
      <c r="D47" s="25"/>
      <c r="E47" s="26"/>
      <c r="F47" s="17"/>
      <c r="G47" s="21"/>
      <c r="H47" s="22"/>
      <c r="I47" s="22"/>
      <c r="J47" s="21"/>
      <c r="K47" s="22"/>
    </row>
    <row r="48" spans="2:11" ht="15.75" x14ac:dyDescent="0.25">
      <c r="B48" s="25"/>
      <c r="C48" s="25"/>
      <c r="D48" s="25"/>
      <c r="E48" s="26"/>
      <c r="F48" s="17"/>
      <c r="G48" s="21"/>
      <c r="H48" s="22"/>
      <c r="I48" s="22"/>
      <c r="J48" s="21"/>
      <c r="K48" s="22"/>
    </row>
    <row r="49" spans="2:11" ht="15.75" x14ac:dyDescent="0.25">
      <c r="B49" s="25"/>
      <c r="C49" s="25"/>
      <c r="D49" s="25"/>
      <c r="E49" s="26"/>
      <c r="F49" s="17"/>
      <c r="G49" s="21"/>
      <c r="H49" s="22"/>
      <c r="I49" s="22"/>
      <c r="J49" s="21"/>
      <c r="K49" s="22"/>
    </row>
    <row r="50" spans="2:11" ht="15.75" x14ac:dyDescent="0.25">
      <c r="B50" s="25"/>
      <c r="C50" s="25"/>
      <c r="D50" s="25"/>
      <c r="E50" s="26"/>
      <c r="F50" s="17"/>
      <c r="G50" s="21"/>
      <c r="H50" s="22"/>
      <c r="I50" s="22"/>
      <c r="J50" s="21"/>
      <c r="K50" s="22"/>
    </row>
    <row r="51" spans="2:11" ht="15.75" x14ac:dyDescent="0.25">
      <c r="B51" s="25"/>
      <c r="C51" s="25"/>
      <c r="D51" s="25"/>
      <c r="E51" s="26"/>
      <c r="F51" s="17"/>
      <c r="G51" s="21"/>
      <c r="H51" s="22"/>
      <c r="I51" s="22"/>
      <c r="J51" s="21"/>
      <c r="K51" s="22"/>
    </row>
    <row r="52" spans="2:11" ht="15.75" x14ac:dyDescent="0.25">
      <c r="B52" s="25"/>
      <c r="C52" s="25"/>
      <c r="D52" s="25"/>
      <c r="E52" s="26"/>
      <c r="F52" s="17"/>
      <c r="G52" s="21"/>
      <c r="H52" s="22"/>
      <c r="I52" s="22"/>
      <c r="J52" s="21"/>
      <c r="K52" s="22"/>
    </row>
    <row r="53" spans="2:11" ht="15.75" x14ac:dyDescent="0.25">
      <c r="B53" s="25"/>
      <c r="C53" s="25"/>
      <c r="D53" s="25"/>
      <c r="E53" s="26"/>
      <c r="F53" s="17"/>
      <c r="G53" s="21"/>
      <c r="H53" s="22"/>
      <c r="I53" s="22"/>
      <c r="J53" s="21"/>
      <c r="K53" s="22"/>
    </row>
    <row r="54" spans="2:11" ht="15.75" x14ac:dyDescent="0.25">
      <c r="B54" s="25"/>
      <c r="C54" s="25"/>
      <c r="D54" s="25"/>
      <c r="E54" s="26"/>
      <c r="F54" s="17"/>
      <c r="G54" s="21"/>
      <c r="H54" s="22"/>
      <c r="I54" s="22"/>
      <c r="J54" s="21"/>
      <c r="K54" s="22"/>
    </row>
    <row r="55" spans="2:11" ht="15.75" x14ac:dyDescent="0.25">
      <c r="B55" s="25"/>
      <c r="C55" s="25"/>
      <c r="D55" s="25"/>
      <c r="E55" s="26"/>
      <c r="F55" s="17"/>
      <c r="G55" s="21"/>
      <c r="H55" s="22"/>
      <c r="I55" s="22"/>
      <c r="J55" s="21"/>
      <c r="K55" s="22"/>
    </row>
    <row r="56" spans="2:11" ht="15.75" x14ac:dyDescent="0.25">
      <c r="B56" s="25"/>
      <c r="C56" s="25"/>
      <c r="D56" s="25"/>
      <c r="E56" s="26"/>
      <c r="F56" s="17"/>
      <c r="G56" s="21"/>
      <c r="H56" s="22"/>
      <c r="I56" s="22"/>
      <c r="J56" s="21"/>
      <c r="K56" s="22"/>
    </row>
    <row r="57" spans="2:11" ht="15.75" x14ac:dyDescent="0.25">
      <c r="B57" s="25"/>
      <c r="C57" s="25"/>
      <c r="D57" s="25"/>
      <c r="E57" s="26"/>
      <c r="F57" s="17"/>
      <c r="G57" s="21"/>
      <c r="H57" s="22"/>
      <c r="I57" s="22"/>
      <c r="J57" s="21"/>
      <c r="K57" s="22"/>
    </row>
    <row r="58" spans="2:11" ht="15.75" x14ac:dyDescent="0.25">
      <c r="B58" s="25"/>
      <c r="C58" s="25"/>
      <c r="D58" s="25"/>
      <c r="E58" s="26"/>
      <c r="F58" s="17"/>
      <c r="G58" s="21"/>
      <c r="H58" s="22"/>
      <c r="I58" s="22"/>
      <c r="J58" s="21"/>
      <c r="K58" s="22"/>
    </row>
    <row r="59" spans="2:11" ht="15.75" x14ac:dyDescent="0.25">
      <c r="B59" s="25"/>
      <c r="C59" s="25"/>
      <c r="D59" s="25"/>
      <c r="E59" s="26"/>
      <c r="F59" s="17"/>
      <c r="G59" s="21"/>
      <c r="H59" s="22"/>
      <c r="I59" s="22"/>
      <c r="J59" s="21"/>
      <c r="K59" s="22"/>
    </row>
    <row r="60" spans="2:11" ht="15.75" x14ac:dyDescent="0.25">
      <c r="B60" s="234"/>
      <c r="C60" s="234"/>
      <c r="D60" s="234"/>
      <c r="E60" s="26"/>
      <c r="F60" s="17"/>
      <c r="G60" s="21"/>
      <c r="H60" s="22"/>
      <c r="I60" s="22"/>
      <c r="J60" s="21"/>
      <c r="K60" s="22"/>
    </row>
    <row r="61" spans="2:11" ht="15.75" x14ac:dyDescent="0.25">
      <c r="B61" s="234"/>
      <c r="C61" s="234"/>
      <c r="D61" s="234"/>
      <c r="E61" s="26"/>
      <c r="F61" s="17"/>
      <c r="G61" s="21"/>
      <c r="H61" s="22"/>
      <c r="I61" s="22"/>
      <c r="J61" s="21"/>
      <c r="K61" s="22"/>
    </row>
    <row r="62" spans="2:11" x14ac:dyDescent="0.25">
      <c r="B62" s="24"/>
      <c r="C62" s="24"/>
      <c r="D62" s="24"/>
      <c r="E62" s="24"/>
      <c r="K62" s="24"/>
    </row>
    <row r="63" spans="2:11" x14ac:dyDescent="0.25">
      <c r="B63" s="24"/>
      <c r="C63" s="24"/>
      <c r="D63" s="24"/>
      <c r="E63" s="24"/>
    </row>
    <row r="64" spans="2:11" x14ac:dyDescent="0.25">
      <c r="B64" s="24"/>
      <c r="C64" s="24"/>
      <c r="D64" s="24"/>
      <c r="E64" s="24"/>
    </row>
  </sheetData>
  <sheetProtection password="F4FE" sheet="1" objects="1" scenarios="1"/>
  <mergeCells count="16">
    <mergeCell ref="A1:J3"/>
    <mergeCell ref="B60:D60"/>
    <mergeCell ref="B61:D61"/>
    <mergeCell ref="M5:N6"/>
    <mergeCell ref="B40:D40"/>
    <mergeCell ref="G4:H4"/>
    <mergeCell ref="J4:K4"/>
    <mergeCell ref="B5:D5"/>
    <mergeCell ref="B37:D37"/>
    <mergeCell ref="B38:D38"/>
    <mergeCell ref="B39:D39"/>
    <mergeCell ref="G5:I5"/>
    <mergeCell ref="G12:I12"/>
    <mergeCell ref="G11:I11"/>
    <mergeCell ref="G10:I10"/>
    <mergeCell ref="G9:I9"/>
  </mergeCells>
  <hyperlinks>
    <hyperlink ref="M5:N6" location="Foglio2!A1" display="RITORNA A SPECIFICA" xr:uid="{00000000-0004-0000-0300-000000000000}"/>
  </hyperlinks>
  <pageMargins left="0.7" right="0.7" top="0.75" bottom="0.75" header="0.3" footer="0.3"/>
  <pageSetup paperSize="9" orientation="portrait" horizontalDpi="0" verticalDpi="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oglio5"/>
  <dimension ref="A1:R32"/>
  <sheetViews>
    <sheetView workbookViewId="0">
      <selection activeCell="G11" sqref="G11"/>
    </sheetView>
  </sheetViews>
  <sheetFormatPr defaultRowHeight="15" x14ac:dyDescent="0.25"/>
  <cols>
    <col min="10" max="10" width="8.7109375" customWidth="1"/>
    <col min="12" max="12" width="11.42578125" customWidth="1"/>
    <col min="14" max="14" width="11.28515625" customWidth="1"/>
    <col min="15" max="15" width="12" customWidth="1"/>
  </cols>
  <sheetData>
    <row r="1" spans="1:18" ht="21.75" thickBot="1" x14ac:dyDescent="0.4">
      <c r="A1" s="254" t="s">
        <v>1239</v>
      </c>
      <c r="B1" s="255"/>
      <c r="C1" s="255"/>
      <c r="D1" s="255"/>
      <c r="E1" s="255"/>
      <c r="F1" s="255"/>
      <c r="G1" s="255"/>
      <c r="H1" s="255"/>
      <c r="I1" s="255"/>
      <c r="J1" s="256"/>
      <c r="K1" s="252" t="s">
        <v>1207</v>
      </c>
      <c r="L1" s="253"/>
      <c r="M1" s="43"/>
      <c r="N1" s="42"/>
      <c r="O1" s="44"/>
    </row>
    <row r="2" spans="1:18" ht="16.5" thickTop="1" thickBot="1" x14ac:dyDescent="0.3">
      <c r="A2" s="40"/>
      <c r="K2" s="237"/>
      <c r="L2" s="238"/>
      <c r="O2" s="32"/>
    </row>
    <row r="3" spans="1:18" ht="16.5" thickTop="1" x14ac:dyDescent="0.25">
      <c r="A3" s="48" t="s">
        <v>1214</v>
      </c>
      <c r="B3" s="45" t="s">
        <v>1245</v>
      </c>
      <c r="O3" s="3"/>
    </row>
    <row r="4" spans="1:18" x14ac:dyDescent="0.25">
      <c r="A4" s="38" t="s">
        <v>1215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0"/>
      <c r="O4" s="33"/>
      <c r="P4" s="20"/>
      <c r="Q4" s="20"/>
      <c r="R4" s="20"/>
    </row>
    <row r="5" spans="1:18" x14ac:dyDescent="0.25">
      <c r="A5" s="38" t="s">
        <v>1216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0"/>
      <c r="O5" s="34"/>
    </row>
    <row r="6" spans="1:18" x14ac:dyDescent="0.25">
      <c r="A6" s="38" t="s">
        <v>1217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4"/>
    </row>
    <row r="7" spans="1:18" x14ac:dyDescent="0.25">
      <c r="A7" s="37"/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3"/>
    </row>
    <row r="8" spans="1:18" x14ac:dyDescent="0.25">
      <c r="A8" s="41" t="s">
        <v>1218</v>
      </c>
      <c r="B8" s="47"/>
      <c r="C8" s="47"/>
      <c r="D8" s="47"/>
      <c r="E8" s="47"/>
      <c r="F8" s="47"/>
      <c r="G8" s="29"/>
      <c r="H8" s="29"/>
      <c r="I8" s="29"/>
      <c r="J8" s="29"/>
      <c r="K8" s="29"/>
      <c r="L8" s="29"/>
      <c r="M8" s="29"/>
      <c r="N8" s="29"/>
      <c r="O8" s="3"/>
    </row>
    <row r="9" spans="1:18" x14ac:dyDescent="0.25">
      <c r="A9" s="41"/>
      <c r="B9" s="47"/>
      <c r="C9" s="47"/>
      <c r="D9" s="47"/>
      <c r="E9" s="47"/>
      <c r="F9" s="47"/>
      <c r="G9" s="29"/>
      <c r="H9" s="29"/>
      <c r="I9" s="29"/>
      <c r="J9" s="29"/>
      <c r="K9" s="29"/>
      <c r="L9" s="29"/>
      <c r="M9" s="29"/>
      <c r="N9" s="29"/>
      <c r="O9" s="3"/>
    </row>
    <row r="10" spans="1:18" x14ac:dyDescent="0.25">
      <c r="A10" s="49" t="s">
        <v>1238</v>
      </c>
      <c r="B10" s="50"/>
      <c r="C10" s="50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3"/>
    </row>
    <row r="11" spans="1:18" x14ac:dyDescent="0.25">
      <c r="A11" s="37"/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3"/>
    </row>
    <row r="12" spans="1:18" ht="15.75" x14ac:dyDescent="0.25">
      <c r="A12" s="48" t="s">
        <v>1219</v>
      </c>
      <c r="B12" s="46" t="s">
        <v>1220</v>
      </c>
      <c r="C12" s="46"/>
      <c r="D12" s="46"/>
      <c r="E12" s="46"/>
      <c r="F12" s="2"/>
      <c r="O12" s="3"/>
    </row>
    <row r="13" spans="1:18" x14ac:dyDescent="0.25">
      <c r="A13" s="38" t="s">
        <v>1221</v>
      </c>
      <c r="B13" s="31"/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0"/>
      <c r="O13" s="34"/>
    </row>
    <row r="14" spans="1:18" x14ac:dyDescent="0.25">
      <c r="A14" s="38" t="s">
        <v>1222</v>
      </c>
      <c r="B14" s="31"/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0"/>
      <c r="O14" s="34"/>
    </row>
    <row r="15" spans="1:18" x14ac:dyDescent="0.25">
      <c r="A15" s="38" t="s">
        <v>1223</v>
      </c>
      <c r="B15" s="31"/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0"/>
      <c r="O15" s="34"/>
    </row>
    <row r="16" spans="1:18" x14ac:dyDescent="0.25">
      <c r="A16" s="38" t="s">
        <v>1224</v>
      </c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4"/>
    </row>
    <row r="17" spans="1:15" x14ac:dyDescent="0.25">
      <c r="A17" s="6"/>
      <c r="O17" s="3"/>
    </row>
    <row r="18" spans="1:15" x14ac:dyDescent="0.25">
      <c r="A18" s="6" t="s">
        <v>1225</v>
      </c>
      <c r="N18" s="18"/>
      <c r="O18" s="3"/>
    </row>
    <row r="19" spans="1:15" x14ac:dyDescent="0.25">
      <c r="A19" s="6" t="s">
        <v>1226</v>
      </c>
      <c r="N19" s="18"/>
      <c r="O19" s="3"/>
    </row>
    <row r="20" spans="1:15" x14ac:dyDescent="0.25">
      <c r="A20" s="6" t="s">
        <v>1227</v>
      </c>
      <c r="N20" s="18"/>
      <c r="O20" s="3"/>
    </row>
    <row r="21" spans="1:15" x14ac:dyDescent="0.25">
      <c r="A21" s="6" t="s">
        <v>1228</v>
      </c>
      <c r="N21" s="18"/>
      <c r="O21" s="3"/>
    </row>
    <row r="22" spans="1:15" x14ac:dyDescent="0.25">
      <c r="A22" s="6" t="s">
        <v>1229</v>
      </c>
      <c r="O22" s="3"/>
    </row>
    <row r="23" spans="1:15" x14ac:dyDescent="0.25">
      <c r="A23" s="6"/>
      <c r="O23" s="3"/>
    </row>
    <row r="24" spans="1:15" x14ac:dyDescent="0.25">
      <c r="A24" s="6" t="s">
        <v>1230</v>
      </c>
      <c r="N24" s="18"/>
      <c r="O24" s="3"/>
    </row>
    <row r="25" spans="1:15" x14ac:dyDescent="0.25">
      <c r="A25" s="6" t="s">
        <v>1231</v>
      </c>
      <c r="N25" s="18"/>
      <c r="O25" s="3"/>
    </row>
    <row r="26" spans="1:15" x14ac:dyDescent="0.25">
      <c r="A26" s="6" t="s">
        <v>1232</v>
      </c>
      <c r="O26" s="3"/>
    </row>
    <row r="27" spans="1:15" x14ac:dyDescent="0.25">
      <c r="A27" s="6"/>
      <c r="O27" s="3"/>
    </row>
    <row r="28" spans="1:15" ht="15.75" x14ac:dyDescent="0.25">
      <c r="A28" s="48" t="s">
        <v>1233</v>
      </c>
      <c r="B28" s="46" t="s">
        <v>1234</v>
      </c>
      <c r="C28" s="2"/>
      <c r="O28" s="3"/>
    </row>
    <row r="29" spans="1:15" x14ac:dyDescent="0.25">
      <c r="A29" s="6" t="s">
        <v>1235</v>
      </c>
      <c r="N29" s="18"/>
      <c r="O29" s="3"/>
    </row>
    <row r="30" spans="1:15" x14ac:dyDescent="0.25">
      <c r="A30" s="6" t="s">
        <v>1236</v>
      </c>
      <c r="N30" s="18"/>
      <c r="O30" s="3"/>
    </row>
    <row r="31" spans="1:15" x14ac:dyDescent="0.25">
      <c r="A31" s="6" t="s">
        <v>1237</v>
      </c>
      <c r="O31" s="3"/>
    </row>
    <row r="32" spans="1:15" ht="15.75" thickBot="1" x14ac:dyDescent="0.3">
      <c r="A32" s="39"/>
      <c r="B32" s="36"/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5"/>
    </row>
  </sheetData>
  <sheetProtection password="EB3E" sheet="1" objects="1" scenarios="1"/>
  <mergeCells count="2">
    <mergeCell ref="K1:L2"/>
    <mergeCell ref="A1:J1"/>
  </mergeCells>
  <hyperlinks>
    <hyperlink ref="K1:L2" location="Foglio2!A1" display="RITORNA A SPECIFICA" xr:uid="{00000000-0004-0000-0400-000000000000}"/>
  </hyperlinks>
  <pageMargins left="0.31496062992125984" right="0.31496062992125984" top="0.74803149606299213" bottom="0.74803149606299213" header="0.31496062992125984" footer="0.31496062992125984"/>
  <pageSetup paperSize="9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Foglio6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6</vt:i4>
      </vt:variant>
      <vt:variant>
        <vt:lpstr>Intervalli denominati</vt:lpstr>
      </vt:variant>
      <vt:variant>
        <vt:i4>2</vt:i4>
      </vt:variant>
    </vt:vector>
  </HeadingPairs>
  <TitlesOfParts>
    <vt:vector size="8" baseType="lpstr">
      <vt:lpstr>Foglio1</vt:lpstr>
      <vt:lpstr>Foglio2</vt:lpstr>
      <vt:lpstr>Foglio3</vt:lpstr>
      <vt:lpstr>Foglio4</vt:lpstr>
      <vt:lpstr>Foglio5</vt:lpstr>
      <vt:lpstr>Foglio6</vt:lpstr>
      <vt:lpstr>Foglio2!Area_stampa</vt:lpstr>
      <vt:lpstr>Foglio5!Area_stampa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DS</dc:creator>
  <cp:lastModifiedBy>Giovanna Carboni</cp:lastModifiedBy>
  <cp:lastPrinted>2021-09-01T15:58:27Z</cp:lastPrinted>
  <dcterms:created xsi:type="dcterms:W3CDTF">2021-05-01T13:32:38Z</dcterms:created>
  <dcterms:modified xsi:type="dcterms:W3CDTF">2023-03-30T11:25:04Z</dcterms:modified>
</cp:coreProperties>
</file>